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<sst xmlns="http://schemas.openxmlformats.org/spreadsheetml/2006/main" count="455" uniqueCount="193">
  <si>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</si>
  <si>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</si>
  <si>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</si>
  <si>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</si>
  <si>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</si>
  <si>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</si>
  <si>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</si>
  <si>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</si>
  <si>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</si>
  <si>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</si>
  <si>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</si>
  <si>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</si>
  <si>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</si>
  <si>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</si>
  <si>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</si>
  <si>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</si>
  <si>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</si>
  <si>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</si>
  <si>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</si>
  <si>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</si>
  <si>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</si>
  <si>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</si>
  <si>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</si>
  <si>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</si>
  <si>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</si>
  <si>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</si>
  <si>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</si>
  <si>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</si>
  <si>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</si>
  <si>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</si>
  <si>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</si>
  <si>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</si>
  <si>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</si>
  <si>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</si>
  <si>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</si>
  <si>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</si>
  <si>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</si>
  <si>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</si>
  <si>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</si>
  <si>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</si>
  <si>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</si>
  <si>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</si>
  <si>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</si>
  <si>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</si>
  <si>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</si>
  <si>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</si>
  <si>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</si>
  <si>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</si>
  <si>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</si>
  <si>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</si>
  <si>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</si>
  <si>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</si>
  <si>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</si>
  <si>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</si>
  <si>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</si>
  <si>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</si>
  <si>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</si>
  <si>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</si>
  <si>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</si>
  <si>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</si>
  <si>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</si>
  <si>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</si>
  <si>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</si>
  <si>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</si>
  <si>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</si>
  <si>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</si>
  <si>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</si>
  <si>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</si>
  <si>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</si>
  <si>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</si>
  <si>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</si>
  <si>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</si>
  <si>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</si>
  <si>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</si>
  <si>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</si>
  <si>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</si>
  <si>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</si>
  <si>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</si>
  <si>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</si>
  <si>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</si>
  <si>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</si>
  <si>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</si>
  <si>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</si>
  <si>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</si>
  <si>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</si>
  <si>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</si>
  <si>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</si>
  <si>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</si>
  <si>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</si>
  <si>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</si>
  <si>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</si>
  <si>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</si>
  <si>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</si>
  <si>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</si>
  <si>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</si>
  <si>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</si>
  <si>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</si>
  <si>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</si>
  <si>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</si>
  <si>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</si>
  <si>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</si>
  <si>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</si>
  <si>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</si>
  <si>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</si>
  <si>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</si>
  <si>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</si>
  <si>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</si>
  <si>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</si>
  <si>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</si>
  <si>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</si>
  <si>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</si>
  <si>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</si>
  <si>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</si>
  <si>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</si>
  <si>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</si>
  <si>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</si>
  <si>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</si>
  <si>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</si>
  <si>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</si>
  <si>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</si>
  <si>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</si>
  <si>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</si>
  <si>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</si>
  <si>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</si>
  <si>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Mie (Kansai)</t>
  </si>
  <si>
    <t>Aoyama Plateau</t>
  </si>
  <si>
    <t>Misato</t>
  </si>
  <si>
    <t>Yes</t>
  </si>
  <si>
    <t>No</t>
  </si>
  <si>
    <t>Gamesa</t>
  </si>
  <si>
    <t>G80/2000</t>
  </si>
  <si>
    <t>CEATEC Ltd</t>
  </si>
  <si>
    <t>Chubu Electric Power</t>
  </si>
  <si>
    <t>Production</t>
  </si>
  <si>
    <t>Hokkaido (Hokkaido)</t>
  </si>
  <si>
    <t>Esashi</t>
  </si>
  <si>
    <t>Esashi (Hokkaido)</t>
  </si>
  <si>
    <t>JSW</t>
  </si>
  <si>
    <t>J82</t>
  </si>
  <si>
    <t>Japan Wind Development/Eurus Energy</t>
  </si>
  <si>
    <t>Eurus Energy</t>
  </si>
  <si>
    <t>2011/04</t>
  </si>
  <si>
    <t>Ehime (Shikoku)</t>
  </si>
  <si>
    <t>Ikata</t>
  </si>
  <si>
    <t>Misaki</t>
  </si>
  <si>
    <t>Mitsubishi</t>
  </si>
  <si>
    <t>Okinawa (Kyushu)</t>
  </si>
  <si>
    <t>Tsuno</t>
  </si>
  <si>
    <t>Hayama</t>
  </si>
  <si>
    <t>Osaka Gas/#ND</t>
  </si>
  <si>
    <t>Yutaka Pu</t>
  </si>
  <si>
    <t>Shizuoka (Chubu)</t>
  </si>
  <si>
    <t>Hamamatsu</t>
  </si>
  <si>
    <t>Enercon</t>
  </si>
  <si>
    <t>E82/2000</t>
  </si>
  <si>
    <t>2009/11</t>
  </si>
  <si>
    <t>Ishikawa (Chubu)</t>
  </si>
  <si>
    <t>Monzenmachi</t>
  </si>
  <si>
    <t>Wajima</t>
  </si>
  <si>
    <t>Part 1</t>
  </si>
  <si>
    <t>Repower</t>
  </si>
  <si>
    <t>MM82</t>
  </si>
  <si>
    <t>Hokkaido Green Fund</t>
  </si>
  <si>
    <t>2010/12</t>
  </si>
  <si>
    <t>Tomamae</t>
  </si>
  <si>
    <t>Bonus</t>
  </si>
  <si>
    <t>B54/1000</t>
  </si>
  <si>
    <t>Dismantled</t>
  </si>
  <si>
    <t>Jiang</t>
  </si>
  <si>
    <t>Honorobe</t>
  </si>
  <si>
    <t>Otonrui</t>
  </si>
  <si>
    <t>Kamiyacho Central Place 7th Floor, 3-13
Toranomon 4-Chome, Minato-ku
Tokyo 105-0001</t>
  </si>
  <si>
    <t>81-3-5404-5300</t>
  </si>
  <si>
    <t>81-3-5404-5301</t>
  </si>
  <si>
    <t>http://www.eurus-energy.com</t>
  </si>
  <si>
    <t>The Okinawa Electric Power Co</t>
  </si>
  <si>
    <t>http://www.okiden.co.jp</t>
  </si>
  <si>
    <t>011 280 1870</t>
  </si>
  <si>
    <t>http://www.h-greenfund.jp</t>
  </si>
  <si>
    <t>J-Power</t>
  </si>
  <si>
    <t>15-1,Ginza 6-Chome
Chuo-ku
Tokyo
104-816</t>
  </si>
  <si>
    <t>03-3546-2211</t>
  </si>
  <si>
    <t>03-3546-9532</t>
  </si>
  <si>
    <t>webmaster@jpower.co.jp</t>
  </si>
  <si>
    <t>http://www.jpower.co.jp</t>
  </si>
  <si>
    <t>Mitsuuroko Green Energy</t>
  </si>
  <si>
    <t>http://www.mitsuurokogreenenergy.com</t>
  </si>
  <si>
    <t>#NA</t>
  </si>
  <si>
    <t>Doesn't exist anymore</t>
  </si>
  <si>
    <t>Subaru</t>
  </si>
  <si>
    <t>Hitachi</t>
  </si>
  <si>
    <t>Acquired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</si>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</sst>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6719638"/>
        <c:axId val="17823559"/>
      </c:bar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23559"/>
        <c:crosses val="autoZero"/>
        <c:auto val="1"/>
        <c:lblOffset val="100"/>
        <c:tickLblSkip val="2"/>
        <c:noMultiLvlLbl val="0"/>
      </c:catAx>
      <c:valAx>
        <c:axId val="17823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196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6194304"/>
        <c:axId val="34422145"/>
      </c:bar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422145"/>
        <c:crosses val="autoZero"/>
        <c:auto val="1"/>
        <c:lblOffset val="100"/>
        <c:tickLblSkip val="2"/>
        <c:noMultiLvlLbl val="0"/>
      </c:catAx>
      <c:valAx>
        <c:axId val="34422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194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1363850"/>
        <c:axId val="36730331"/>
      </c:barChart>
      <c:catAx>
        <c:axId val="413638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30331"/>
        <c:crosses val="autoZero"/>
        <c:auto val="1"/>
        <c:lblOffset val="100"/>
        <c:tickLblSkip val="2"/>
        <c:noMultiLvlLbl val="0"/>
      </c:catAx>
      <c:valAx>
        <c:axId val="36730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363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45414.60053240741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783</v>
      </c>
      <c r="B3" s="58" t="s">
        <v>123</v>
      </c>
      <c r="C3" s="58" t="s">
        <v>123</v>
      </c>
      <c r="D3" s="58" t="s">
        <v>123</v>
      </c>
      <c r="E3" s="10" t="s">
        <v>168</v>
      </c>
      <c r="F3" s="15" t="s">
        <v>123</v>
      </c>
      <c r="G3" s="16" t="s">
        <v>123</v>
      </c>
      <c r="H3" s="16" t="s">
        <v>123</v>
      </c>
      <c r="I3" s="10" t="s">
        <v>123</v>
      </c>
      <c r="J3" s="10" t="s">
        <v>128</v>
      </c>
      <c r="K3" s="15" t="s">
        <v>128</v>
      </c>
      <c r="L3" s="10" t="s">
        <v>123</v>
      </c>
      <c r="M3" s="10" t="s">
        <v>123</v>
      </c>
      <c r="N3" s="10" t="s">
        <v>123</v>
      </c>
      <c r="O3" s="10">
        <v>28</v>
      </c>
      <c r="P3" s="15">
        <v>21000</v>
      </c>
      <c r="Q3" s="10" t="s">
        <v>123</v>
      </c>
      <c r="R3" s="10" t="s">
        <v>123</v>
      </c>
      <c r="S3" s="15" t="s">
        <v>123</v>
      </c>
      <c r="T3" s="10" t="s">
        <v>123</v>
      </c>
      <c r="U3" s="10" t="s">
        <v>133</v>
      </c>
      <c r="W3" s="48" t="str">
        <f>HYPERLINK("https://www.thewindpower.net/windfarm_en_783.php","Link")</f>
        <v>Link</v>
      </c>
      <c r="X3" s="17">
        <v>42187</v>
      </c>
    </row>
    <row r="4" spans="1:24" ht="12.75">
      <c r="A4" s="10">
        <v>698</v>
      </c>
      <c r="B4" s="58" t="s">
        <v>123</v>
      </c>
      <c r="C4" s="58" t="s">
        <v>123</v>
      </c>
      <c r="D4" s="58" t="s">
        <v>123</v>
      </c>
      <c r="E4" s="10" t="s">
        <v>150</v>
      </c>
      <c r="F4" s="15" t="s">
        <v>123</v>
      </c>
      <c r="G4" s="16" t="s">
        <v>123</v>
      </c>
      <c r="H4" s="16" t="s">
        <v>123</v>
      </c>
      <c r="I4" s="10" t="s">
        <v>123</v>
      </c>
      <c r="J4" s="10" t="s">
        <v>128</v>
      </c>
      <c r="K4" s="15" t="s">
        <v>128</v>
      </c>
      <c r="L4" s="10" t="s">
        <v>123</v>
      </c>
      <c r="M4" s="10" t="s">
        <v>123</v>
      </c>
      <c r="N4" s="10" t="s">
        <v>123</v>
      </c>
      <c r="O4" s="10">
        <v>10</v>
      </c>
      <c r="P4" s="15">
        <v>20000</v>
      </c>
      <c r="Q4" s="10" t="s">
        <v>123</v>
      </c>
      <c r="R4" s="10" t="s">
        <v>123</v>
      </c>
      <c r="S4" s="15" t="s">
        <v>123</v>
      </c>
      <c r="T4" s="10" t="s">
        <v>123</v>
      </c>
      <c r="U4" s="10" t="s">
        <v>133</v>
      </c>
      <c r="W4" s="48" t="str">
        <f>HYPERLINK("https://www.thewindpower.net/windfarm_en_698.php","Link")</f>
        <v>Link</v>
      </c>
      <c r="X4" s="17">
        <v>42187</v>
      </c>
    </row>
    <row r="5" spans="1:24" ht="12.75">
      <c r="A5" s="10">
        <v>476</v>
      </c>
      <c r="B5" s="58" t="s">
        <v>123</v>
      </c>
      <c r="C5" s="58" t="s">
        <v>142</v>
      </c>
      <c r="D5" s="58" t="s">
        <v>143</v>
      </c>
      <c r="E5" s="10" t="s">
        <v>144</v>
      </c>
      <c r="F5" s="15" t="s">
        <v>123</v>
      </c>
      <c r="G5" s="16">
        <v>33.3830056</v>
      </c>
      <c r="H5" s="16">
        <v>132.07686</v>
      </c>
      <c r="I5" s="10" t="s">
        <v>123</v>
      </c>
      <c r="J5" s="10" t="s">
        <v>127</v>
      </c>
      <c r="K5" s="15" t="s">
        <v>128</v>
      </c>
      <c r="L5" s="10" t="s">
        <v>145</v>
      </c>
      <c r="M5" s="10" t="s">
        <v>123</v>
      </c>
      <c r="N5" s="10" t="s">
        <v>123</v>
      </c>
      <c r="O5" s="10">
        <v>20</v>
      </c>
      <c r="P5" s="15">
        <v>20000</v>
      </c>
      <c r="Q5" s="10" t="s">
        <v>123</v>
      </c>
      <c r="R5" s="10" t="s">
        <v>123</v>
      </c>
      <c r="S5" s="15" t="s">
        <v>123</v>
      </c>
      <c r="T5" s="10">
        <v>2001</v>
      </c>
      <c r="U5" s="10" t="s">
        <v>133</v>
      </c>
      <c r="W5" s="48" t="str">
        <f>HYPERLINK("https://www.thewindpower.net/windfarm_en_476.php","Link")</f>
        <v>Link</v>
      </c>
      <c r="X5" s="17">
        <v>45377</v>
      </c>
    </row>
    <row r="6" spans="1:24" ht="12.75">
      <c r="A6" s="10">
        <v>427</v>
      </c>
      <c r="B6" s="58" t="s">
        <v>123</v>
      </c>
      <c r="C6" s="58" t="s">
        <v>134</v>
      </c>
      <c r="D6" s="58" t="s">
        <v>135</v>
      </c>
      <c r="E6" s="10" t="s">
        <v>136</v>
      </c>
      <c r="F6" s="15" t="s">
        <v>123</v>
      </c>
      <c r="G6" s="16">
        <v>41.936862</v>
      </c>
      <c r="H6" s="16">
        <v>140.165087</v>
      </c>
      <c r="I6" s="10" t="s">
        <v>123</v>
      </c>
      <c r="J6" s="10" t="s">
        <v>127</v>
      </c>
      <c r="K6" s="15" t="s">
        <v>128</v>
      </c>
      <c r="L6" s="10" t="s">
        <v>137</v>
      </c>
      <c r="M6" s="10" t="s">
        <v>138</v>
      </c>
      <c r="N6" s="10">
        <v>100</v>
      </c>
      <c r="O6" s="10">
        <v>5</v>
      </c>
      <c r="P6" s="15">
        <v>10000</v>
      </c>
      <c r="Q6" s="10" t="s">
        <v>139</v>
      </c>
      <c r="R6" s="10" t="s">
        <v>140</v>
      </c>
      <c r="S6" s="15" t="s">
        <v>140</v>
      </c>
      <c r="T6" s="10" t="s">
        <v>141</v>
      </c>
      <c r="U6" s="10" t="s">
        <v>133</v>
      </c>
      <c r="W6" s="48" t="str">
        <f>HYPERLINK("https://www.thewindpower.net/windfarm_en_427.php","Link")</f>
        <v>Link</v>
      </c>
      <c r="X6" s="17">
        <v>45377</v>
      </c>
    </row>
    <row r="7" spans="1:24" ht="12.75">
      <c r="A7" s="10">
        <v>823</v>
      </c>
      <c r="B7" s="58" t="s">
        <v>123</v>
      </c>
      <c r="C7" s="58" t="s">
        <v>134</v>
      </c>
      <c r="D7" s="58" t="s">
        <v>169</v>
      </c>
      <c r="E7" s="10" t="s">
        <v>170</v>
      </c>
      <c r="F7" s="15" t="s">
        <v>123</v>
      </c>
      <c r="G7" s="16">
        <v>44.9762965</v>
      </c>
      <c r="H7" s="16">
        <v>141.697578</v>
      </c>
      <c r="I7" s="10" t="s">
        <v>123</v>
      </c>
      <c r="J7" s="10" t="s">
        <v>127</v>
      </c>
      <c r="K7" s="15" t="s">
        <v>128</v>
      </c>
      <c r="L7" s="10" t="s">
        <v>123</v>
      </c>
      <c r="M7" s="10" t="s">
        <v>123</v>
      </c>
      <c r="N7" s="10" t="s">
        <v>123</v>
      </c>
      <c r="O7" s="10">
        <v>28</v>
      </c>
      <c r="P7" s="15">
        <v>21000</v>
      </c>
      <c r="Q7" s="10" t="s">
        <v>123</v>
      </c>
      <c r="R7" s="10" t="s">
        <v>123</v>
      </c>
      <c r="S7" s="15" t="s">
        <v>123</v>
      </c>
      <c r="T7" s="10">
        <v>2003</v>
      </c>
      <c r="U7" s="10" t="s">
        <v>133</v>
      </c>
      <c r="W7" s="48" t="str">
        <f>HYPERLINK("https://www.thewindpower.net/windfarm_en_823.php","Link")</f>
        <v>Link</v>
      </c>
      <c r="X7" s="17">
        <v>45377</v>
      </c>
    </row>
    <row r="8" spans="1:24" ht="12.75">
      <c r="A8" s="10">
        <v>735</v>
      </c>
      <c r="B8" s="58" t="s">
        <v>123</v>
      </c>
      <c r="C8" s="58" t="s">
        <v>134</v>
      </c>
      <c r="D8" s="58" t="s">
        <v>164</v>
      </c>
      <c r="E8" s="10" t="s">
        <v>164</v>
      </c>
      <c r="F8" s="15" t="s">
        <v>123</v>
      </c>
      <c r="G8" s="16">
        <v>44.2457873</v>
      </c>
      <c r="H8" s="16">
        <v>141.660482</v>
      </c>
      <c r="I8" s="10" t="s">
        <v>123</v>
      </c>
      <c r="J8" s="10" t="s">
        <v>127</v>
      </c>
      <c r="K8" s="15" t="s">
        <v>128</v>
      </c>
      <c r="L8" s="10" t="s">
        <v>165</v>
      </c>
      <c r="M8" s="10" t="s">
        <v>166</v>
      </c>
      <c r="N8" s="10">
        <v>45</v>
      </c>
      <c r="O8" s="10">
        <v>20</v>
      </c>
      <c r="P8" s="15">
        <v>20000</v>
      </c>
      <c r="Q8" s="10" t="s">
        <v>140</v>
      </c>
      <c r="R8" s="10" t="s">
        <v>123</v>
      </c>
      <c r="S8" s="15" t="s">
        <v>123</v>
      </c>
      <c r="T8" s="10">
        <v>1999</v>
      </c>
      <c r="U8" s="10" t="s">
        <v>167</v>
      </c>
      <c r="W8" s="48" t="str">
        <f>HYPERLINK("https://www.thewindpower.net/windfarm_en_735.php","Link")</f>
        <v>Link</v>
      </c>
      <c r="X8" s="17">
        <v>45377</v>
      </c>
    </row>
    <row r="9" spans="1:24" ht="12.75">
      <c r="A9" s="10">
        <v>700</v>
      </c>
      <c r="B9" s="58" t="s">
        <v>123</v>
      </c>
      <c r="C9" s="58" t="s">
        <v>156</v>
      </c>
      <c r="D9" s="58" t="s">
        <v>157</v>
      </c>
      <c r="E9" s="10" t="s">
        <v>158</v>
      </c>
      <c r="F9" s="15" t="s">
        <v>159</v>
      </c>
      <c r="G9" s="16">
        <v>37.3190862</v>
      </c>
      <c r="H9" s="16">
        <v>136.760919</v>
      </c>
      <c r="I9" s="10" t="s">
        <v>123</v>
      </c>
      <c r="J9" s="10" t="s">
        <v>127</v>
      </c>
      <c r="K9" s="15" t="s">
        <v>128</v>
      </c>
      <c r="L9" s="10" t="s">
        <v>160</v>
      </c>
      <c r="M9" s="10" t="s">
        <v>161</v>
      </c>
      <c r="N9" s="10">
        <v>69</v>
      </c>
      <c r="O9" s="10">
        <v>10</v>
      </c>
      <c r="P9" s="15">
        <v>20000</v>
      </c>
      <c r="Q9" s="10" t="s">
        <v>123</v>
      </c>
      <c r="R9" s="10" t="s">
        <v>123</v>
      </c>
      <c r="S9" s="15" t="s">
        <v>162</v>
      </c>
      <c r="T9" s="10" t="s">
        <v>163</v>
      </c>
      <c r="U9" s="10" t="s">
        <v>133</v>
      </c>
      <c r="W9" s="48" t="str">
        <f>HYPERLINK("https://www.thewindpower.net/windfarm_en_700.php","Link")</f>
        <v>Link</v>
      </c>
      <c r="X9" s="17">
        <v>45377</v>
      </c>
    </row>
    <row r="10" spans="1:24" ht="12.75">
      <c r="A10" s="10">
        <v>387</v>
      </c>
      <c r="B10" s="58" t="s">
        <v>123</v>
      </c>
      <c r="C10" s="58" t="s">
        <v>124</v>
      </c>
      <c r="D10" s="58" t="s">
        <v>125</v>
      </c>
      <c r="E10" s="10" t="s">
        <v>126</v>
      </c>
      <c r="F10" s="15" t="s">
        <v>123</v>
      </c>
      <c r="G10" s="16">
        <v>34.729654</v>
      </c>
      <c r="H10" s="16">
        <v>136.316038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130</v>
      </c>
      <c r="N10" s="10" t="s">
        <v>123</v>
      </c>
      <c r="O10" s="10">
        <v>8</v>
      </c>
      <c r="P10" s="15">
        <v>16000</v>
      </c>
      <c r="Q10" s="10" t="s">
        <v>123</v>
      </c>
      <c r="R10" s="10" t="s">
        <v>131</v>
      </c>
      <c r="S10" s="15" t="s">
        <v>132</v>
      </c>
      <c r="T10" s="10">
        <v>2006</v>
      </c>
      <c r="U10" s="10" t="s">
        <v>133</v>
      </c>
      <c r="W10" s="48" t="str">
        <f>HYPERLINK("https://www.thewindpower.net/windfarm_en_387.php","Link")</f>
        <v>Link</v>
      </c>
      <c r="X10" s="17">
        <v>45377</v>
      </c>
    </row>
    <row r="11" spans="1:24" ht="12.75">
      <c r="A11" s="10">
        <v>696</v>
      </c>
      <c r="B11" s="58" t="s">
        <v>123</v>
      </c>
      <c r="C11" s="58" t="s">
        <v>146</v>
      </c>
      <c r="D11" s="58" t="s">
        <v>147</v>
      </c>
      <c r="E11" s="10" t="s">
        <v>148</v>
      </c>
      <c r="F11" s="15" t="s">
        <v>123</v>
      </c>
      <c r="G11" s="16">
        <v>24.0690998</v>
      </c>
      <c r="H11" s="16">
        <v>123.78671</v>
      </c>
      <c r="I11" s="10" t="s">
        <v>123</v>
      </c>
      <c r="J11" s="10" t="s">
        <v>127</v>
      </c>
      <c r="K11" s="15" t="s">
        <v>128</v>
      </c>
      <c r="L11" s="10" t="s">
        <v>145</v>
      </c>
      <c r="M11" s="10" t="s">
        <v>123</v>
      </c>
      <c r="N11" s="10" t="s">
        <v>123</v>
      </c>
      <c r="O11" s="10">
        <v>20</v>
      </c>
      <c r="P11" s="15">
        <v>20000</v>
      </c>
      <c r="Q11" s="10" t="s">
        <v>123</v>
      </c>
      <c r="R11" s="10" t="s">
        <v>123</v>
      </c>
      <c r="S11" s="15" t="s">
        <v>149</v>
      </c>
      <c r="T11" s="10">
        <v>2006</v>
      </c>
      <c r="U11" s="10" t="s">
        <v>133</v>
      </c>
      <c r="W11" s="48" t="str">
        <f>HYPERLINK("https://www.thewindpower.net/windfarm_en_696.php","Link")</f>
        <v>Link</v>
      </c>
      <c r="X11" s="17">
        <v>45377</v>
      </c>
    </row>
    <row r="12" spans="1:24" ht="12.75">
      <c r="A12" s="10">
        <v>699</v>
      </c>
      <c r="B12" s="58" t="s">
        <v>123</v>
      </c>
      <c r="C12" s="58" t="s">
        <v>151</v>
      </c>
      <c r="D12" s="58" t="s">
        <v>152</v>
      </c>
      <c r="E12" s="10" t="s">
        <v>152</v>
      </c>
      <c r="F12" s="15" t="s">
        <v>123</v>
      </c>
      <c r="G12" s="16">
        <v>34.8633904</v>
      </c>
      <c r="H12" s="16">
        <v>137.714649</v>
      </c>
      <c r="I12" s="10" t="s">
        <v>123</v>
      </c>
      <c r="J12" s="10" t="s">
        <v>127</v>
      </c>
      <c r="K12" s="15" t="s">
        <v>128</v>
      </c>
      <c r="L12" s="10" t="s">
        <v>153</v>
      </c>
      <c r="M12" s="10" t="s">
        <v>154</v>
      </c>
      <c r="N12" s="10">
        <v>78</v>
      </c>
      <c r="O12" s="10">
        <v>10</v>
      </c>
      <c r="P12" s="15">
        <v>20000</v>
      </c>
      <c r="Q12" s="10" t="s">
        <v>123</v>
      </c>
      <c r="R12" s="10" t="s">
        <v>123</v>
      </c>
      <c r="S12" s="15" t="s">
        <v>123</v>
      </c>
      <c r="T12" s="10" t="s">
        <v>155</v>
      </c>
      <c r="U12" s="10" t="s">
        <v>133</v>
      </c>
      <c r="W12" s="48" t="str">
        <f>HYPERLINK("https://www.thewindpower.net/windfarm_en_699.php","Link")</f>
        <v>Link</v>
      </c>
      <c r="X12" s="17">
        <v>45377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44</v>
      </c>
      <c r="B3" s="36" t="s">
        <v>140</v>
      </c>
      <c r="C3" s="36" t="s">
        <v>127</v>
      </c>
      <c r="D3" s="36" t="s">
        <v>127</v>
      </c>
      <c r="E3" s="36" t="s">
        <v>127</v>
      </c>
      <c r="F3" s="62" t="s">
        <v>171</v>
      </c>
      <c r="G3" s="36" t="s">
        <v>172</v>
      </c>
      <c r="H3" s="37" t="s">
        <v>173</v>
      </c>
      <c r="I3" s="36" t="s">
        <v>123</v>
      </c>
      <c r="J3" s="36" t="s">
        <v>174</v>
      </c>
      <c r="K3" s="63" t="str">
        <f>HYPERLINK("https://www.thewindpower.net/actors_main_en_44.php","Link")</f>
        <v>Link</v>
      </c>
      <c r="L3" s="51">
        <v>45390</v>
      </c>
    </row>
    <row r="4" spans="1:12" ht="15">
      <c r="A4" s="36">
        <v>135</v>
      </c>
      <c r="B4" s="36" t="s">
        <v>162</v>
      </c>
      <c r="C4" s="36" t="s">
        <v>128</v>
      </c>
      <c r="D4" s="36" t="s">
        <v>128</v>
      </c>
      <c r="E4" s="36" t="s">
        <v>127</v>
      </c>
      <c r="F4" s="36" t="s">
        <v>123</v>
      </c>
      <c r="G4" s="36" t="s">
        <v>177</v>
      </c>
      <c r="H4" s="37" t="s">
        <v>123</v>
      </c>
      <c r="I4" s="36" t="s">
        <v>123</v>
      </c>
      <c r="J4" s="36" t="s">
        <v>178</v>
      </c>
      <c r="K4" s="63" t="str">
        <f>HYPERLINK("https://www.thewindpower.net/actors_main_en_135.php","Link")</f>
        <v>Link</v>
      </c>
      <c r="L4" s="51">
        <v>45397</v>
      </c>
    </row>
    <row r="5" spans="1:12" ht="60">
      <c r="A5" s="36">
        <v>177</v>
      </c>
      <c r="B5" s="36" t="s">
        <v>179</v>
      </c>
      <c r="C5" s="36" t="s">
        <v>127</v>
      </c>
      <c r="D5" s="36" t="s">
        <v>127</v>
      </c>
      <c r="E5" s="36" t="s">
        <v>127</v>
      </c>
      <c r="F5" s="62" t="s">
        <v>180</v>
      </c>
      <c r="G5" s="36" t="s">
        <v>181</v>
      </c>
      <c r="H5" s="37" t="s">
        <v>182</v>
      </c>
      <c r="I5" s="36" t="s">
        <v>183</v>
      </c>
      <c r="J5" s="36" t="s">
        <v>184</v>
      </c>
      <c r="K5" s="63" t="str">
        <f>HYPERLINK("https://www.thewindpower.net/actors_main_en_177.php","Link")</f>
        <v>Link</v>
      </c>
      <c r="L5" s="51">
        <v>45260</v>
      </c>
    </row>
    <row r="6" spans="1:12" ht="15">
      <c r="A6" s="36">
        <v>254</v>
      </c>
      <c r="B6" s="36" t="s">
        <v>185</v>
      </c>
      <c r="C6" s="36" t="s">
        <v>127</v>
      </c>
      <c r="D6" s="36" t="s">
        <v>127</v>
      </c>
      <c r="E6" s="36" t="s">
        <v>127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186</v>
      </c>
      <c r="K6" s="63" t="str">
        <f>HYPERLINK("https://www.thewindpower.net/actors_main_en_254.php","Link")</f>
        <v>Link</v>
      </c>
      <c r="L6" s="51">
        <v>45284</v>
      </c>
    </row>
    <row r="7" spans="1:12" ht="15">
      <c r="A7" s="36">
        <v>100</v>
      </c>
      <c r="B7" s="36" t="s">
        <v>175</v>
      </c>
      <c r="C7" s="36" t="s">
        <v>128</v>
      </c>
      <c r="D7" s="36" t="s">
        <v>127</v>
      </c>
      <c r="E7" s="36" t="s">
        <v>128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176</v>
      </c>
      <c r="K7" s="63" t="str">
        <f>HYPERLINK("https://www.thewindpower.net/actors_main_en_100.php","Link")</f>
        <v>Link</v>
      </c>
      <c r="L7" s="51">
        <v>45332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67</v>
      </c>
      <c r="B3" s="41" t="s">
        <v>137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187</v>
      </c>
      <c r="I3" s="41" t="s">
        <v>187</v>
      </c>
      <c r="J3" s="41" t="s">
        <v>128</v>
      </c>
      <c r="K3" s="41" t="s">
        <v>123</v>
      </c>
      <c r="L3" s="41" t="s">
        <v>188</v>
      </c>
      <c r="M3" s="41">
        <v>2019</v>
      </c>
      <c r="N3" s="48" t="str">
        <f>HYPERLINK("https://www.thewindpower.net/manufacturer_en_67.php","Link")</f>
        <v>Link</v>
      </c>
      <c r="O3" s="47">
        <v>45378</v>
      </c>
    </row>
    <row r="4" spans="1:15" ht="12.75">
      <c r="A4" s="41">
        <v>25</v>
      </c>
      <c r="B4" s="41" t="s">
        <v>145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187</v>
      </c>
      <c r="I4" s="41" t="s">
        <v>187</v>
      </c>
      <c r="J4" s="41" t="s">
        <v>128</v>
      </c>
      <c r="K4" s="41">
        <v>1980</v>
      </c>
      <c r="L4" s="41" t="s">
        <v>188</v>
      </c>
      <c r="M4" s="41" t="s">
        <v>123</v>
      </c>
      <c r="N4" s="48" t="str">
        <f>HYPERLINK("https://www.thewindpower.net/manufacturer_en_25.php","Link")</f>
        <v>Link</v>
      </c>
      <c r="O4" s="47">
        <v>45345</v>
      </c>
    </row>
    <row r="5" spans="1:15" ht="12.75">
      <c r="A5" s="41">
        <v>116</v>
      </c>
      <c r="B5" s="41" t="s">
        <v>189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190</v>
      </c>
      <c r="I5" s="41" t="s">
        <v>190</v>
      </c>
      <c r="J5" s="41" t="s">
        <v>128</v>
      </c>
      <c r="K5" s="41">
        <v>1996</v>
      </c>
      <c r="L5" s="41" t="s">
        <v>191</v>
      </c>
      <c r="M5" s="41">
        <v>2012</v>
      </c>
      <c r="N5" s="48" t="str">
        <f>HYPERLINK("https://www.thewindpower.net/manufacturer_en_116.php","Link")</f>
        <v>Link</v>
      </c>
      <c r="O5" s="47">
        <v>45368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18</v>
      </c>
      <c r="C3" s="49">
        <v>18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30</v>
      </c>
      <c r="C4" s="49">
        <v>30</v>
      </c>
      <c r="D4" s="49">
        <v>0</v>
      </c>
      <c r="F4" s="41">
        <v>1998</v>
      </c>
      <c r="G4" s="49">
        <f aca="true" t="shared" si="0" ref="G4:I7">B4-B3</f>
        <v>12</v>
      </c>
      <c r="H4" s="49">
        <f t="shared" si="0"/>
        <v>12</v>
      </c>
      <c r="I4" s="49">
        <f t="shared" si="0"/>
        <v>0</v>
      </c>
      <c r="K4" s="41">
        <v>1998</v>
      </c>
      <c r="L4" s="56">
        <f aca="true" t="shared" si="1" ref="L4:M7">(B4-B3)/B3</f>
        <v>0.6666666666666666</v>
      </c>
      <c r="M4" s="56">
        <f t="shared" si="1"/>
        <v>0.6666666666666666</v>
      </c>
      <c r="N4" s="56">
        <v>0</v>
      </c>
    </row>
    <row r="5" spans="1:14" ht="12.75">
      <c r="A5" s="41">
        <v>1999</v>
      </c>
      <c r="B5" s="49">
        <v>68</v>
      </c>
      <c r="C5" s="49">
        <v>68</v>
      </c>
      <c r="D5" s="49">
        <v>0</v>
      </c>
      <c r="F5" s="41">
        <v>1999</v>
      </c>
      <c r="G5" s="49">
        <f t="shared" si="0"/>
        <v>38</v>
      </c>
      <c r="H5" s="49">
        <f t="shared" si="0"/>
        <v>38</v>
      </c>
      <c r="I5" s="49">
        <f t="shared" si="0"/>
        <v>0</v>
      </c>
      <c r="K5" s="41">
        <v>1999</v>
      </c>
      <c r="L5" s="56">
        <f t="shared" si="1"/>
        <v>1.2666666666666666</v>
      </c>
      <c r="M5" s="56">
        <f t="shared" si="1"/>
        <v>1.2666666666666666</v>
      </c>
      <c r="N5" s="56">
        <v>0</v>
      </c>
    </row>
    <row r="6" spans="1:14" ht="12.75">
      <c r="A6" s="41">
        <v>2000</v>
      </c>
      <c r="B6" s="49">
        <v>142</v>
      </c>
      <c r="C6" s="49">
        <v>142</v>
      </c>
      <c r="D6" s="49">
        <v>0</v>
      </c>
      <c r="F6" s="41">
        <v>2000</v>
      </c>
      <c r="G6" s="49">
        <f t="shared" si="0"/>
        <v>74</v>
      </c>
      <c r="H6" s="49">
        <f t="shared" si="0"/>
        <v>74</v>
      </c>
      <c r="I6" s="49">
        <f t="shared" si="0"/>
        <v>0</v>
      </c>
      <c r="K6" s="41">
        <v>2000</v>
      </c>
      <c r="L6" s="56">
        <f t="shared" si="1"/>
        <v>1.088235294117647</v>
      </c>
      <c r="M6" s="56">
        <f t="shared" si="1"/>
        <v>1.088235294117647</v>
      </c>
      <c r="N6" s="56">
        <v>0</v>
      </c>
    </row>
    <row r="7" spans="1:14" ht="12.75">
      <c r="A7" s="41">
        <v>2001</v>
      </c>
      <c r="B7" s="49">
        <v>275</v>
      </c>
      <c r="C7" s="49">
        <v>275</v>
      </c>
      <c r="D7" s="49">
        <v>0</v>
      </c>
      <c r="F7" s="41">
        <v>2001</v>
      </c>
      <c r="G7" s="49">
        <f t="shared" si="0"/>
        <v>133</v>
      </c>
      <c r="H7" s="49">
        <f t="shared" si="0"/>
        <v>133</v>
      </c>
      <c r="I7" s="49">
        <f t="shared" si="0"/>
        <v>0</v>
      </c>
      <c r="K7" s="41">
        <v>2001</v>
      </c>
      <c r="L7" s="56">
        <f t="shared" si="1"/>
        <v>0.9366197183098591</v>
      </c>
      <c r="M7" s="56">
        <f t="shared" si="1"/>
        <v>0.9366197183098591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