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<sst xmlns="http://schemas.openxmlformats.org/spreadsheetml/2006/main" count="453" uniqueCount="196">
  <si>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</si>
  <si>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</si>
  <si>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</si>
  <si>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</si>
  <si>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</si>
  <si>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</si>
  <si>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</si>
  <si>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</si>
  <si>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</si>
  <si>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</si>
  <si>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</si>
  <si>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</si>
  <si>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</si>
  <si>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</si>
  <si>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</si>
  <si>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</si>
  <si>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</si>
  <si>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</si>
  <si>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</si>
  <si>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</si>
  <si>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</si>
  <si>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</si>
  <si>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</si>
  <si>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</si>
  <si>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</si>
  <si>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</si>
  <si>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</si>
  <si>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</si>
  <si>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</si>
  <si>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</si>
  <si>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</si>
  <si>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</si>
  <si>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</si>
  <si>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</si>
  <si>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</si>
  <si>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</si>
  <si>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</si>
  <si>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</si>
  <si>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</si>
  <si>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</si>
  <si>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</si>
  <si>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</si>
  <si>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</si>
  <si>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</si>
  <si>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</si>
  <si>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</si>
  <si>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</si>
  <si>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</si>
  <si>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</si>
  <si>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</si>
  <si>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</si>
  <si>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</si>
  <si>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</si>
  <si>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</si>
  <si>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</si>
  <si>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</si>
  <si>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</si>
  <si>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</si>
  <si>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</si>
  <si>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</si>
  <si>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</si>
  <si>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</si>
  <si>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</si>
  <si>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</si>
  <si>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</si>
  <si>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</si>
  <si>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</si>
  <si>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</si>
  <si>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</si>
  <si>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</si>
  <si>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</si>
  <si>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</si>
  <si>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</si>
  <si>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</si>
  <si>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</si>
  <si>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</si>
  <si>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</si>
  <si>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</si>
  <si>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</si>
  <si>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</si>
  <si>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</si>
  <si>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</si>
  <si>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</si>
  <si>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</si>
  <si>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</si>
  <si>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</si>
  <si>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</si>
  <si>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</si>
  <si>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</si>
  <si>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</si>
  <si>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</si>
  <si>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</si>
  <si>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</si>
  <si>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</si>
  <si>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</si>
  <si>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</si>
  <si>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</si>
  <si>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</si>
  <si>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</si>
  <si>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</si>
  <si>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</si>
  <si>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</si>
  <si>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</si>
  <si>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</si>
  <si>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</si>
  <si>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</si>
  <si>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</si>
  <si>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</si>
  <si>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</si>
  <si>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</si>
  <si>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</si>
  <si>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</si>
  <si>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</si>
  <si>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</si>
  <si>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</si>
  <si>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</si>
  <si>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</si>
  <si>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</si>
  <si>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</si>
  <si>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</si>
  <si>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</si>
  <si>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</si>
  <si>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</si>
  <si>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PUG</t>
  </si>
  <si>
    <t>Puglia</t>
  </si>
  <si>
    <t>Villa Castelli</t>
  </si>
  <si>
    <t>#ND</t>
  </si>
  <si>
    <t>Yes</t>
  </si>
  <si>
    <t>No</t>
  </si>
  <si>
    <t>Vestas</t>
  </si>
  <si>
    <t>V90/2000</t>
  </si>
  <si>
    <t>EDP Renovaveis</t>
  </si>
  <si>
    <t>Production</t>
  </si>
  <si>
    <t>Roseto Valfortore</t>
  </si>
  <si>
    <t>Spina</t>
  </si>
  <si>
    <t>Leitwind</t>
  </si>
  <si>
    <t>Volturino</t>
  </si>
  <si>
    <t>Enercon</t>
  </si>
  <si>
    <t>E70/2000</t>
  </si>
  <si>
    <t>2009/10</t>
  </si>
  <si>
    <t>Laterza</t>
  </si>
  <si>
    <t>Serro Lo Monaco</t>
  </si>
  <si>
    <t>V90/3000</t>
  </si>
  <si>
    <t>SAR</t>
  </si>
  <si>
    <t>Sardegna</t>
  </si>
  <si>
    <t>Nurri</t>
  </si>
  <si>
    <t>V52/850</t>
  </si>
  <si>
    <t>Fri-El</t>
  </si>
  <si>
    <t>EDF renewables</t>
  </si>
  <si>
    <t>Ulassai</t>
  </si>
  <si>
    <t>V80/2000</t>
  </si>
  <si>
    <t>Sardeolica</t>
  </si>
  <si>
    <t>San Simone</t>
  </si>
  <si>
    <t>Consorzio Bonifica Sardegna</t>
  </si>
  <si>
    <t>Cagliari</t>
  </si>
  <si>
    <t>V47/660</t>
  </si>
  <si>
    <t>Athena Investments</t>
  </si>
  <si>
    <t>Carloforte</t>
  </si>
  <si>
    <t>Assemini</t>
  </si>
  <si>
    <t>V27/225</t>
  </si>
  <si>
    <t>Renantis</t>
  </si>
  <si>
    <t>https://renantis.com/contact/</t>
  </si>
  <si>
    <t>Enel GreenPower</t>
  </si>
  <si>
    <t>Viale Regina Margherita 125
Roma</t>
  </si>
  <si>
    <t>+39 06 83051</t>
  </si>
  <si>
    <t>infoenelgreenpower@enel.com</t>
  </si>
  <si>
    <t>http://www.enelgreenpower.com</t>
  </si>
  <si>
    <t>IVPC</t>
  </si>
  <si>
    <t>Via Circumvallazione, 108
83100 Avellino</t>
  </si>
  <si>
    <t>(+39) 0825 38741</t>
  </si>
  <si>
    <t>(+39) 0825 780896</t>
  </si>
  <si>
    <t>comunicazione@ivpc.com</t>
  </si>
  <si>
    <t>http://www.ivpc.com</t>
  </si>
  <si>
    <t>E2i Energie Speciali</t>
  </si>
  <si>
    <t>Foro Buonaparte 31 
20121 Milano</t>
  </si>
  <si>
    <t>http://www.e2ienergiespeciali.it</t>
  </si>
  <si>
    <t>Piazza della Rotonda 2
00186 Roma (RM)</t>
  </si>
  <si>
    <t>+39 06 6880 4163</t>
  </si>
  <si>
    <t>+39 06 6821 2764</t>
  </si>
  <si>
    <t>info@fri-el.it</t>
  </si>
  <si>
    <t>http://www.fri-el.it</t>
  </si>
  <si>
    <t>Via Brennero, 34--39049 Vipiteno (BZ)</t>
  </si>
  <si>
    <t>+39 0472 722 111</t>
  </si>
  <si>
    <t>info@leitwind.com</t>
  </si>
  <si>
    <t>http://www.leitwind.com</t>
  </si>
  <si>
    <t>#NA</t>
  </si>
  <si>
    <t>Active</t>
  </si>
  <si>
    <t>Moncada Energy Group</t>
  </si>
  <si>
    <t>Doesn't exist anymore</t>
  </si>
  <si>
    <t>WESPA</t>
  </si>
  <si>
    <t>Via Giordania 185--58100 Grosseto</t>
  </si>
  <si>
    <t>+39 0564 417038</t>
  </si>
  <si>
    <t>+39 0564 464809</t>
  </si>
  <si>
    <t>info@wind-engineering.it</t>
  </si>
  <si>
    <t>http://www.wind-engineering.it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</si>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</sst>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7653789"/>
        <c:axId val="1775238"/>
      </c:barChart>
      <c:catAx>
        <c:axId val="7653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5238"/>
        <c:crosses val="autoZero"/>
        <c:auto val="1"/>
        <c:lblOffset val="100"/>
        <c:tickLblSkip val="2"/>
        <c:noMultiLvlLbl val="0"/>
      </c:catAx>
      <c:valAx>
        <c:axId val="1775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5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5977143"/>
        <c:axId val="9576560"/>
      </c:barChart>
      <c:catAx>
        <c:axId val="15977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76560"/>
        <c:crosses val="autoZero"/>
        <c:auto val="1"/>
        <c:lblOffset val="100"/>
        <c:tickLblSkip val="2"/>
        <c:noMultiLvlLbl val="0"/>
      </c:catAx>
      <c:valAx>
        <c:axId val="9576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771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9080177"/>
        <c:axId val="37503866"/>
      </c:barChart>
      <c:catAx>
        <c:axId val="19080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03866"/>
        <c:crosses val="autoZero"/>
        <c:auto val="1"/>
        <c:lblOffset val="100"/>
        <c:tickLblSkip val="2"/>
        <c:noMultiLvlLbl val="0"/>
      </c:catAx>
      <c:valAx>
        <c:axId val="37503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80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45414.60047453704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429</v>
      </c>
      <c r="B3" s="58" t="s">
        <v>123</v>
      </c>
      <c r="C3" s="58" t="s">
        <v>124</v>
      </c>
      <c r="D3" s="58" t="s">
        <v>140</v>
      </c>
      <c r="E3" s="10" t="s">
        <v>141</v>
      </c>
      <c r="F3" s="15" t="s">
        <v>140</v>
      </c>
      <c r="G3" s="16">
        <v>40.6733027</v>
      </c>
      <c r="H3" s="16">
        <v>16.8218757</v>
      </c>
      <c r="I3" s="10" t="s">
        <v>126</v>
      </c>
      <c r="J3" s="10" t="s">
        <v>127</v>
      </c>
      <c r="K3" s="15" t="s">
        <v>128</v>
      </c>
      <c r="L3" s="10" t="s">
        <v>129</v>
      </c>
      <c r="M3" s="10" t="s">
        <v>142</v>
      </c>
      <c r="N3" s="10" t="s">
        <v>126</v>
      </c>
      <c r="O3" s="10">
        <v>7</v>
      </c>
      <c r="P3" s="15">
        <v>21000</v>
      </c>
      <c r="Q3" s="10" t="s">
        <v>126</v>
      </c>
      <c r="R3" s="10" t="s">
        <v>131</v>
      </c>
      <c r="S3" s="15" t="s">
        <v>131</v>
      </c>
      <c r="T3" s="10">
        <v>2013</v>
      </c>
      <c r="U3" s="10" t="s">
        <v>132</v>
      </c>
      <c r="W3" s="48" t="str">
        <f>HYPERLINK("https://www.thewindpower.net/windfarm_en_429.php","Link")</f>
        <v>Link</v>
      </c>
      <c r="X3" s="17">
        <v>45382</v>
      </c>
    </row>
    <row r="4" spans="1:24" ht="12.75">
      <c r="A4" s="10">
        <v>357</v>
      </c>
      <c r="B4" s="58" t="s">
        <v>123</v>
      </c>
      <c r="C4" s="58" t="s">
        <v>124</v>
      </c>
      <c r="D4" s="58" t="s">
        <v>133</v>
      </c>
      <c r="E4" s="10" t="s">
        <v>134</v>
      </c>
      <c r="F4" s="15" t="s">
        <v>126</v>
      </c>
      <c r="G4" s="16">
        <v>41.3279879</v>
      </c>
      <c r="H4" s="16">
        <v>15.1298117</v>
      </c>
      <c r="I4" s="10" t="s">
        <v>126</v>
      </c>
      <c r="J4" s="10" t="s">
        <v>127</v>
      </c>
      <c r="K4" s="15" t="s">
        <v>128</v>
      </c>
      <c r="L4" s="10" t="s">
        <v>135</v>
      </c>
      <c r="M4" s="10" t="s">
        <v>126</v>
      </c>
      <c r="N4" s="10" t="s">
        <v>126</v>
      </c>
      <c r="O4" s="10">
        <v>1</v>
      </c>
      <c r="P4" s="15">
        <v>1000</v>
      </c>
      <c r="Q4" s="10" t="s">
        <v>126</v>
      </c>
      <c r="R4" s="10" t="s">
        <v>126</v>
      </c>
      <c r="S4" s="15" t="s">
        <v>126</v>
      </c>
      <c r="T4" s="10" t="s">
        <v>126</v>
      </c>
      <c r="U4" s="10" t="s">
        <v>132</v>
      </c>
      <c r="W4" s="48" t="str">
        <f>HYPERLINK("https://www.thewindpower.net/windfarm_en_357.php","Link")</f>
        <v>Link</v>
      </c>
      <c r="X4" s="17">
        <v>45188</v>
      </c>
    </row>
    <row r="5" spans="1:24" ht="12.75">
      <c r="A5" s="10">
        <v>351</v>
      </c>
      <c r="B5" s="58" t="s">
        <v>123</v>
      </c>
      <c r="C5" s="58" t="s">
        <v>124</v>
      </c>
      <c r="D5" s="58" t="s">
        <v>125</v>
      </c>
      <c r="E5" s="10" t="s">
        <v>125</v>
      </c>
      <c r="F5" s="15" t="s">
        <v>126</v>
      </c>
      <c r="G5" s="16">
        <v>40.5832414</v>
      </c>
      <c r="H5" s="16">
        <v>17.5004298</v>
      </c>
      <c r="I5" s="10" t="s">
        <v>126</v>
      </c>
      <c r="J5" s="10" t="s">
        <v>127</v>
      </c>
      <c r="K5" s="15" t="s">
        <v>128</v>
      </c>
      <c r="L5" s="10" t="s">
        <v>129</v>
      </c>
      <c r="M5" s="10" t="s">
        <v>130</v>
      </c>
      <c r="N5" s="10" t="s">
        <v>126</v>
      </c>
      <c r="O5" s="10">
        <v>10</v>
      </c>
      <c r="P5" s="15">
        <v>20000</v>
      </c>
      <c r="Q5" s="10" t="s">
        <v>126</v>
      </c>
      <c r="R5" s="10" t="s">
        <v>131</v>
      </c>
      <c r="S5" s="15" t="s">
        <v>131</v>
      </c>
      <c r="T5" s="10">
        <v>2012</v>
      </c>
      <c r="U5" s="10" t="s">
        <v>132</v>
      </c>
      <c r="W5" s="48" t="str">
        <f>HYPERLINK("https://www.thewindpower.net/windfarm_en_351.php","Link")</f>
        <v>Link</v>
      </c>
      <c r="X5" s="17">
        <v>45382</v>
      </c>
    </row>
    <row r="6" spans="1:24" ht="12.75">
      <c r="A6" s="10">
        <v>358</v>
      </c>
      <c r="B6" s="58" t="s">
        <v>123</v>
      </c>
      <c r="C6" s="58" t="s">
        <v>124</v>
      </c>
      <c r="D6" s="58" t="s">
        <v>136</v>
      </c>
      <c r="E6" s="10" t="s">
        <v>136</v>
      </c>
      <c r="F6" s="15" t="s">
        <v>126</v>
      </c>
      <c r="G6" s="16">
        <v>41.4610884</v>
      </c>
      <c r="H6" s="16">
        <v>15.1322293</v>
      </c>
      <c r="I6" s="10" t="s">
        <v>126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64</v>
      </c>
      <c r="O6" s="10">
        <v>12</v>
      </c>
      <c r="P6" s="15">
        <v>24000</v>
      </c>
      <c r="Q6" s="10" t="s">
        <v>126</v>
      </c>
      <c r="R6" s="10" t="s">
        <v>126</v>
      </c>
      <c r="S6" s="15" t="s">
        <v>126</v>
      </c>
      <c r="T6" s="10" t="s">
        <v>139</v>
      </c>
      <c r="U6" s="10" t="s">
        <v>132</v>
      </c>
      <c r="W6" s="48" t="str">
        <f>HYPERLINK("https://www.thewindpower.net/windfarm_en_358.php","Link")</f>
        <v>Link</v>
      </c>
      <c r="X6" s="17">
        <v>45188</v>
      </c>
    </row>
    <row r="7" spans="1:24" ht="12.75">
      <c r="A7" s="10">
        <v>1299</v>
      </c>
      <c r="B7" s="58" t="s">
        <v>143</v>
      </c>
      <c r="C7" s="58" t="s">
        <v>144</v>
      </c>
      <c r="D7" s="58" t="s">
        <v>126</v>
      </c>
      <c r="E7" s="10" t="s">
        <v>158</v>
      </c>
      <c r="F7" s="15" t="s">
        <v>126</v>
      </c>
      <c r="G7" s="16">
        <v>39.29</v>
      </c>
      <c r="H7" s="16">
        <v>9.0045</v>
      </c>
      <c r="I7" s="10" t="s">
        <v>126</v>
      </c>
      <c r="J7" s="10" t="s">
        <v>128</v>
      </c>
      <c r="K7" s="15" t="s">
        <v>128</v>
      </c>
      <c r="L7" s="10" t="s">
        <v>129</v>
      </c>
      <c r="M7" s="10" t="s">
        <v>159</v>
      </c>
      <c r="N7" s="10" t="s">
        <v>126</v>
      </c>
      <c r="O7" s="10">
        <v>1</v>
      </c>
      <c r="P7" s="15">
        <v>225</v>
      </c>
      <c r="Q7" s="10" t="s">
        <v>126</v>
      </c>
      <c r="R7" s="10" t="s">
        <v>156</v>
      </c>
      <c r="S7" s="15" t="s">
        <v>126</v>
      </c>
      <c r="T7" s="10">
        <v>1992</v>
      </c>
      <c r="U7" s="10" t="s">
        <v>132</v>
      </c>
      <c r="W7" s="48" t="str">
        <f>HYPERLINK("https://www.thewindpower.net/windfarm_en_1299.php","Link")</f>
        <v>Link</v>
      </c>
      <c r="X7" s="17">
        <v>43104</v>
      </c>
    </row>
    <row r="8" spans="1:24" ht="12.75">
      <c r="A8" s="10">
        <v>1297</v>
      </c>
      <c r="B8" s="58" t="s">
        <v>143</v>
      </c>
      <c r="C8" s="58" t="s">
        <v>144</v>
      </c>
      <c r="D8" s="58" t="s">
        <v>154</v>
      </c>
      <c r="E8" s="10" t="s">
        <v>154</v>
      </c>
      <c r="F8" s="15" t="s">
        <v>126</v>
      </c>
      <c r="G8" s="16">
        <v>39.23</v>
      </c>
      <c r="H8" s="16">
        <v>9.15</v>
      </c>
      <c r="I8" s="10" t="s">
        <v>126</v>
      </c>
      <c r="J8" s="10" t="s">
        <v>127</v>
      </c>
      <c r="K8" s="15" t="s">
        <v>128</v>
      </c>
      <c r="L8" s="10" t="s">
        <v>129</v>
      </c>
      <c r="M8" s="10" t="s">
        <v>155</v>
      </c>
      <c r="N8" s="10" t="s">
        <v>126</v>
      </c>
      <c r="O8" s="10">
        <v>2</v>
      </c>
      <c r="P8" s="15">
        <v>1320</v>
      </c>
      <c r="Q8" s="10" t="s">
        <v>126</v>
      </c>
      <c r="R8" s="10" t="s">
        <v>156</v>
      </c>
      <c r="S8" s="15" t="s">
        <v>126</v>
      </c>
      <c r="T8" s="10">
        <v>2004</v>
      </c>
      <c r="U8" s="10" t="s">
        <v>132</v>
      </c>
      <c r="W8" s="48" t="str">
        <f>HYPERLINK("https://www.thewindpower.net/windfarm_en_1297.php","Link")</f>
        <v>Link</v>
      </c>
      <c r="X8" s="17">
        <v>43104</v>
      </c>
    </row>
    <row r="9" spans="1:24" ht="12.75">
      <c r="A9" s="10">
        <v>1298</v>
      </c>
      <c r="B9" s="58" t="s">
        <v>143</v>
      </c>
      <c r="C9" s="58" t="s">
        <v>144</v>
      </c>
      <c r="D9" s="58" t="s">
        <v>157</v>
      </c>
      <c r="E9" s="10" t="s">
        <v>157</v>
      </c>
      <c r="F9" s="15" t="s">
        <v>126</v>
      </c>
      <c r="G9" s="16">
        <v>39.17</v>
      </c>
      <c r="H9" s="16">
        <v>8.26</v>
      </c>
      <c r="I9" s="10" t="s">
        <v>126</v>
      </c>
      <c r="J9" s="10" t="s">
        <v>127</v>
      </c>
      <c r="K9" s="15" t="s">
        <v>128</v>
      </c>
      <c r="L9" s="10" t="s">
        <v>126</v>
      </c>
      <c r="M9" s="10" t="s">
        <v>126</v>
      </c>
      <c r="N9" s="10" t="s">
        <v>126</v>
      </c>
      <c r="O9" s="10">
        <v>3</v>
      </c>
      <c r="P9" s="15">
        <v>960</v>
      </c>
      <c r="Q9" s="10" t="s">
        <v>126</v>
      </c>
      <c r="R9" s="10" t="s">
        <v>126</v>
      </c>
      <c r="S9" s="15" t="s">
        <v>126</v>
      </c>
      <c r="T9" s="10" t="s">
        <v>126</v>
      </c>
      <c r="U9" s="10" t="s">
        <v>132</v>
      </c>
      <c r="W9" s="48" t="str">
        <f>HYPERLINK("https://www.thewindpower.net/windfarm_en_1298.php","Link")</f>
        <v>Link</v>
      </c>
      <c r="X9" s="17">
        <v>42248</v>
      </c>
    </row>
    <row r="10" spans="1:24" ht="12.75">
      <c r="A10" s="10">
        <v>732</v>
      </c>
      <c r="B10" s="58" t="s">
        <v>143</v>
      </c>
      <c r="C10" s="58" t="s">
        <v>144</v>
      </c>
      <c r="D10" s="58" t="s">
        <v>145</v>
      </c>
      <c r="E10" s="10" t="s">
        <v>145</v>
      </c>
      <c r="F10" s="15" t="s">
        <v>126</v>
      </c>
      <c r="G10" s="16">
        <v>39.7327565</v>
      </c>
      <c r="H10" s="16">
        <v>9.1868782</v>
      </c>
      <c r="I10" s="10" t="s">
        <v>126</v>
      </c>
      <c r="J10" s="10" t="s">
        <v>127</v>
      </c>
      <c r="K10" s="15" t="s">
        <v>128</v>
      </c>
      <c r="L10" s="10" t="s">
        <v>129</v>
      </c>
      <c r="M10" s="10" t="s">
        <v>146</v>
      </c>
      <c r="N10" s="10">
        <v>55</v>
      </c>
      <c r="O10" s="10">
        <v>26</v>
      </c>
      <c r="P10" s="15">
        <v>22100</v>
      </c>
      <c r="Q10" s="10" t="s">
        <v>147</v>
      </c>
      <c r="R10" s="10" t="s">
        <v>148</v>
      </c>
      <c r="S10" s="15" t="s">
        <v>126</v>
      </c>
      <c r="T10" s="10">
        <v>2004</v>
      </c>
      <c r="U10" s="10" t="s">
        <v>132</v>
      </c>
      <c r="W10" s="48" t="str">
        <f>HYPERLINK("https://www.thewindpower.net/windfarm_en_732.php","Link")</f>
        <v>Link</v>
      </c>
      <c r="X10" s="17">
        <v>45380</v>
      </c>
    </row>
    <row r="11" spans="1:24" ht="12.75">
      <c r="A11" s="10">
        <v>1296</v>
      </c>
      <c r="B11" s="58" t="s">
        <v>143</v>
      </c>
      <c r="C11" s="58" t="s">
        <v>144</v>
      </c>
      <c r="D11" s="58" t="s">
        <v>126</v>
      </c>
      <c r="E11" s="10" t="s">
        <v>152</v>
      </c>
      <c r="F11" s="15" t="s">
        <v>126</v>
      </c>
      <c r="G11" s="16">
        <v>39.8</v>
      </c>
      <c r="H11" s="16">
        <v>9.1</v>
      </c>
      <c r="I11" s="10" t="s">
        <v>126</v>
      </c>
      <c r="J11" s="10" t="s">
        <v>128</v>
      </c>
      <c r="K11" s="15" t="s">
        <v>128</v>
      </c>
      <c r="L11" s="10" t="s">
        <v>126</v>
      </c>
      <c r="M11" s="10" t="s">
        <v>126</v>
      </c>
      <c r="N11" s="10" t="s">
        <v>126</v>
      </c>
      <c r="O11" s="10">
        <v>1</v>
      </c>
      <c r="P11" s="15">
        <v>200</v>
      </c>
      <c r="Q11" s="10" t="s">
        <v>126</v>
      </c>
      <c r="R11" s="10" t="s">
        <v>153</v>
      </c>
      <c r="S11" s="15" t="s">
        <v>126</v>
      </c>
      <c r="T11" s="10" t="s">
        <v>126</v>
      </c>
      <c r="U11" s="10" t="s">
        <v>132</v>
      </c>
      <c r="W11" s="48" t="str">
        <f>HYPERLINK("https://www.thewindpower.net/windfarm_en_1296.php","Link")</f>
        <v>Link</v>
      </c>
      <c r="X11" s="17">
        <v>42248</v>
      </c>
    </row>
    <row r="12" spans="1:24" ht="12.75">
      <c r="A12" s="10">
        <v>1295</v>
      </c>
      <c r="B12" s="58" t="s">
        <v>143</v>
      </c>
      <c r="C12" s="58" t="s">
        <v>144</v>
      </c>
      <c r="D12" s="58" t="s">
        <v>149</v>
      </c>
      <c r="E12" s="10" t="s">
        <v>149</v>
      </c>
      <c r="F12" s="15" t="s">
        <v>126</v>
      </c>
      <c r="G12" s="16">
        <v>39.7154572</v>
      </c>
      <c r="H12" s="16">
        <v>9.4962141</v>
      </c>
      <c r="I12" s="10" t="s">
        <v>126</v>
      </c>
      <c r="J12" s="10" t="s">
        <v>127</v>
      </c>
      <c r="K12" s="15" t="s">
        <v>128</v>
      </c>
      <c r="L12" s="10" t="s">
        <v>129</v>
      </c>
      <c r="M12" s="10" t="s">
        <v>150</v>
      </c>
      <c r="N12" s="10" t="s">
        <v>126</v>
      </c>
      <c r="O12" s="10">
        <v>6</v>
      </c>
      <c r="P12" s="15">
        <v>12000</v>
      </c>
      <c r="Q12" s="10" t="s">
        <v>126</v>
      </c>
      <c r="R12" s="10" t="s">
        <v>151</v>
      </c>
      <c r="S12" s="15" t="s">
        <v>126</v>
      </c>
      <c r="T12" s="10">
        <v>2006</v>
      </c>
      <c r="U12" s="10" t="s">
        <v>132</v>
      </c>
      <c r="W12" s="48" t="str">
        <f>HYPERLINK("https://www.thewindpower.net/windfarm_en_1295.php","Link")</f>
        <v>Link</v>
      </c>
      <c r="X12" s="17">
        <v>45380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80</v>
      </c>
      <c r="B3" s="36" t="s">
        <v>173</v>
      </c>
      <c r="C3" s="36" t="s">
        <v>127</v>
      </c>
      <c r="D3" s="36" t="s">
        <v>127</v>
      </c>
      <c r="E3" s="36" t="s">
        <v>127</v>
      </c>
      <c r="F3" s="63" t="s">
        <v>174</v>
      </c>
      <c r="G3" s="36" t="s">
        <v>126</v>
      </c>
      <c r="H3" s="37" t="s">
        <v>126</v>
      </c>
      <c r="I3" s="36" t="s">
        <v>126</v>
      </c>
      <c r="J3" s="36" t="s">
        <v>175</v>
      </c>
      <c r="K3" s="62" t="str">
        <f>HYPERLINK("https://www.thewindpower.net/actors_main_en_80.php","Link")</f>
        <v>Link</v>
      </c>
      <c r="L3" s="51">
        <v>45410</v>
      </c>
    </row>
    <row r="4" spans="1:12" ht="30">
      <c r="A4" s="36">
        <v>27</v>
      </c>
      <c r="B4" s="36" t="s">
        <v>162</v>
      </c>
      <c r="C4" s="36" t="s">
        <v>127</v>
      </c>
      <c r="D4" s="36" t="s">
        <v>127</v>
      </c>
      <c r="E4" s="36" t="s">
        <v>127</v>
      </c>
      <c r="F4" s="63" t="s">
        <v>163</v>
      </c>
      <c r="G4" s="36" t="s">
        <v>164</v>
      </c>
      <c r="H4" s="37" t="s">
        <v>126</v>
      </c>
      <c r="I4" s="36" t="s">
        <v>165</v>
      </c>
      <c r="J4" s="36" t="s">
        <v>166</v>
      </c>
      <c r="K4" s="62" t="str">
        <f>HYPERLINK("https://www.thewindpower.net/actors_main_en_27.php","Link")</f>
        <v>Link</v>
      </c>
      <c r="L4" s="51">
        <v>45362</v>
      </c>
    </row>
    <row r="5" spans="1:12" ht="30">
      <c r="A5" s="36">
        <v>99</v>
      </c>
      <c r="B5" s="36" t="s">
        <v>147</v>
      </c>
      <c r="C5" s="36" t="s">
        <v>127</v>
      </c>
      <c r="D5" s="36" t="s">
        <v>127</v>
      </c>
      <c r="E5" s="36" t="s">
        <v>127</v>
      </c>
      <c r="F5" s="63" t="s">
        <v>176</v>
      </c>
      <c r="G5" s="36" t="s">
        <v>177</v>
      </c>
      <c r="H5" s="37" t="s">
        <v>178</v>
      </c>
      <c r="I5" s="36" t="s">
        <v>179</v>
      </c>
      <c r="J5" s="36" t="s">
        <v>180</v>
      </c>
      <c r="K5" s="62" t="str">
        <f>HYPERLINK("https://www.thewindpower.net/actors_main_en_99.php","Link")</f>
        <v>Link</v>
      </c>
      <c r="L5" s="51">
        <v>45405</v>
      </c>
    </row>
    <row r="6" spans="1:12" ht="30">
      <c r="A6" s="36">
        <v>57</v>
      </c>
      <c r="B6" s="36" t="s">
        <v>167</v>
      </c>
      <c r="C6" s="36" t="s">
        <v>127</v>
      </c>
      <c r="D6" s="36" t="s">
        <v>127</v>
      </c>
      <c r="E6" s="36" t="s">
        <v>127</v>
      </c>
      <c r="F6" s="63" t="s">
        <v>168</v>
      </c>
      <c r="G6" s="36" t="s">
        <v>169</v>
      </c>
      <c r="H6" s="37" t="s">
        <v>170</v>
      </c>
      <c r="I6" s="36" t="s">
        <v>171</v>
      </c>
      <c r="J6" s="36" t="s">
        <v>172</v>
      </c>
      <c r="K6" s="62" t="str">
        <f>HYPERLINK("https://www.thewindpower.net/actors_main_en_57.php","Link")</f>
        <v>Link</v>
      </c>
      <c r="L6" s="51">
        <v>45351</v>
      </c>
    </row>
    <row r="7" spans="1:12" ht="15">
      <c r="A7" s="36">
        <v>16</v>
      </c>
      <c r="B7" s="36" t="s">
        <v>160</v>
      </c>
      <c r="C7" s="36" t="s">
        <v>127</v>
      </c>
      <c r="D7" s="36" t="s">
        <v>127</v>
      </c>
      <c r="E7" s="36" t="s">
        <v>127</v>
      </c>
      <c r="F7" s="36" t="s">
        <v>126</v>
      </c>
      <c r="G7" s="36" t="s">
        <v>126</v>
      </c>
      <c r="H7" s="37" t="s">
        <v>126</v>
      </c>
      <c r="I7" s="36" t="s">
        <v>126</v>
      </c>
      <c r="J7" s="36" t="s">
        <v>161</v>
      </c>
      <c r="K7" s="62" t="str">
        <f>HYPERLINK("https://www.thewindpower.net/actors_main_en_16.php","Link")</f>
        <v>Link</v>
      </c>
      <c r="L7" s="51">
        <v>45313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72</v>
      </c>
      <c r="B3" s="41" t="s">
        <v>135</v>
      </c>
      <c r="C3" s="41" t="s">
        <v>181</v>
      </c>
      <c r="D3" s="41" t="s">
        <v>182</v>
      </c>
      <c r="E3" s="41" t="s">
        <v>126</v>
      </c>
      <c r="F3" s="41" t="s">
        <v>183</v>
      </c>
      <c r="G3" s="41" t="s">
        <v>184</v>
      </c>
      <c r="H3" s="41" t="s">
        <v>185</v>
      </c>
      <c r="I3" s="41" t="s">
        <v>185</v>
      </c>
      <c r="J3" s="41" t="s">
        <v>128</v>
      </c>
      <c r="K3" s="41">
        <v>2003</v>
      </c>
      <c r="L3" s="41" t="s">
        <v>186</v>
      </c>
      <c r="M3" s="41" t="s">
        <v>185</v>
      </c>
      <c r="N3" s="48" t="str">
        <f>HYPERLINK("https://www.thewindpower.net/manufacturer_en_72.php","Link")</f>
        <v>Link</v>
      </c>
      <c r="O3" s="47">
        <v>45313</v>
      </c>
    </row>
    <row r="4" spans="1:15" ht="12.75">
      <c r="A4" s="41">
        <v>133</v>
      </c>
      <c r="B4" s="41" t="s">
        <v>187</v>
      </c>
      <c r="C4" s="41" t="s">
        <v>126</v>
      </c>
      <c r="D4" s="41" t="s">
        <v>126</v>
      </c>
      <c r="E4" s="41" t="s">
        <v>126</v>
      </c>
      <c r="F4" s="41" t="s">
        <v>126</v>
      </c>
      <c r="G4" s="41" t="s">
        <v>126</v>
      </c>
      <c r="H4" s="41" t="s">
        <v>185</v>
      </c>
      <c r="I4" s="41" t="s">
        <v>185</v>
      </c>
      <c r="J4" s="41" t="s">
        <v>128</v>
      </c>
      <c r="K4" s="41">
        <v>2001</v>
      </c>
      <c r="L4" s="41" t="s">
        <v>188</v>
      </c>
      <c r="M4" s="41" t="s">
        <v>126</v>
      </c>
      <c r="N4" s="48" t="str">
        <f>HYPERLINK("https://www.thewindpower.net/manufacturer_en_133.php","Link")</f>
        <v>Link</v>
      </c>
      <c r="O4" s="47">
        <v>45245</v>
      </c>
    </row>
    <row r="5" spans="1:15" ht="12.75">
      <c r="A5" s="41">
        <v>144</v>
      </c>
      <c r="B5" s="41" t="s">
        <v>189</v>
      </c>
      <c r="C5" s="41" t="s">
        <v>190</v>
      </c>
      <c r="D5" s="41" t="s">
        <v>191</v>
      </c>
      <c r="E5" s="41" t="s">
        <v>192</v>
      </c>
      <c r="F5" s="41" t="s">
        <v>193</v>
      </c>
      <c r="G5" s="41" t="s">
        <v>194</v>
      </c>
      <c r="H5" s="41" t="s">
        <v>185</v>
      </c>
      <c r="I5" s="41" t="s">
        <v>185</v>
      </c>
      <c r="J5" s="41" t="s">
        <v>127</v>
      </c>
      <c r="K5" s="41">
        <v>2011</v>
      </c>
      <c r="L5" s="41" t="s">
        <v>186</v>
      </c>
      <c r="M5" s="41" t="s">
        <v>185</v>
      </c>
      <c r="N5" s="48" t="str">
        <f>HYPERLINK("https://www.thewindpower.net/manufacturer_en_144.php","Link")</f>
        <v>Link</v>
      </c>
      <c r="O5" s="47">
        <v>45343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103</v>
      </c>
      <c r="C3" s="49">
        <v>103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178</v>
      </c>
      <c r="C4" s="49">
        <v>178</v>
      </c>
      <c r="D4" s="49">
        <v>0</v>
      </c>
      <c r="F4" s="41">
        <v>1998</v>
      </c>
      <c r="G4" s="49">
        <f aca="true" t="shared" si="0" ref="G4:I7">B4-B3</f>
        <v>75</v>
      </c>
      <c r="H4" s="49">
        <f t="shared" si="0"/>
        <v>75</v>
      </c>
      <c r="I4" s="49">
        <f t="shared" si="0"/>
        <v>0</v>
      </c>
      <c r="K4" s="41">
        <v>1998</v>
      </c>
      <c r="L4" s="56">
        <f aca="true" t="shared" si="1" ref="L4:M7">(B4-B3)/B3</f>
        <v>0.7281553398058253</v>
      </c>
      <c r="M4" s="56">
        <f t="shared" si="1"/>
        <v>0.7281553398058253</v>
      </c>
      <c r="N4" s="56">
        <v>0</v>
      </c>
    </row>
    <row r="5" spans="1:14" ht="12.75">
      <c r="A5" s="41">
        <v>1999</v>
      </c>
      <c r="B5" s="49">
        <v>283</v>
      </c>
      <c r="C5" s="49">
        <v>283</v>
      </c>
      <c r="D5" s="49">
        <v>0</v>
      </c>
      <c r="F5" s="41">
        <v>1999</v>
      </c>
      <c r="G5" s="49">
        <f t="shared" si="0"/>
        <v>105</v>
      </c>
      <c r="H5" s="49">
        <f t="shared" si="0"/>
        <v>105</v>
      </c>
      <c r="I5" s="49">
        <f t="shared" si="0"/>
        <v>0</v>
      </c>
      <c r="K5" s="41">
        <v>1999</v>
      </c>
      <c r="L5" s="56">
        <f t="shared" si="1"/>
        <v>0.5898876404494382</v>
      </c>
      <c r="M5" s="56">
        <f t="shared" si="1"/>
        <v>0.5898876404494382</v>
      </c>
      <c r="N5" s="56">
        <v>0</v>
      </c>
    </row>
    <row r="6" spans="1:14" ht="12.75">
      <c r="A6" s="41">
        <v>2000</v>
      </c>
      <c r="B6" s="49">
        <v>427</v>
      </c>
      <c r="C6" s="49">
        <v>427</v>
      </c>
      <c r="D6" s="49">
        <v>0</v>
      </c>
      <c r="F6" s="41">
        <v>2000</v>
      </c>
      <c r="G6" s="49">
        <f t="shared" si="0"/>
        <v>144</v>
      </c>
      <c r="H6" s="49">
        <f t="shared" si="0"/>
        <v>144</v>
      </c>
      <c r="I6" s="49">
        <f t="shared" si="0"/>
        <v>0</v>
      </c>
      <c r="K6" s="41">
        <v>2000</v>
      </c>
      <c r="L6" s="56">
        <f t="shared" si="1"/>
        <v>0.508833922261484</v>
      </c>
      <c r="M6" s="56">
        <f t="shared" si="1"/>
        <v>0.508833922261484</v>
      </c>
      <c r="N6" s="56">
        <v>0</v>
      </c>
    </row>
    <row r="7" spans="1:14" ht="12.75">
      <c r="A7" s="41">
        <v>2001</v>
      </c>
      <c r="B7" s="49">
        <v>682</v>
      </c>
      <c r="C7" s="49">
        <v>682</v>
      </c>
      <c r="D7" s="49">
        <v>0</v>
      </c>
      <c r="F7" s="41">
        <v>2001</v>
      </c>
      <c r="G7" s="49">
        <f t="shared" si="0"/>
        <v>255</v>
      </c>
      <c r="H7" s="49">
        <f t="shared" si="0"/>
        <v>255</v>
      </c>
      <c r="I7" s="49">
        <f t="shared" si="0"/>
        <v>0</v>
      </c>
      <c r="K7" s="41">
        <v>2001</v>
      </c>
      <c r="L7" s="56">
        <f t="shared" si="1"/>
        <v>0.5971896955503513</v>
      </c>
      <c r="M7" s="56">
        <f t="shared" si="1"/>
        <v>0.5971896955503513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