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<sst xmlns="http://schemas.openxmlformats.org/spreadsheetml/2006/main" count="434" uniqueCount="201">
  <si>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</si>
  <si>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</si>
  <si>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</si>
  <si>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</si>
  <si>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</si>
  <si>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</si>
  <si>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</si>
  <si>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</si>
  <si>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</si>
  <si>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</si>
  <si>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</si>
  <si>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</si>
  <si>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</si>
  <si>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</si>
  <si>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</si>
  <si>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</si>
  <si>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</si>
  <si>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</si>
  <si>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</si>
  <si>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</si>
  <si>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</si>
  <si>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</si>
  <si>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</si>
  <si>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</si>
  <si>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</si>
  <si>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</si>
  <si>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</si>
  <si>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</si>
  <si>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</si>
  <si>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</si>
  <si>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</si>
  <si>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</si>
  <si>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</si>
  <si>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</si>
  <si>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</si>
  <si>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</si>
  <si>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</si>
  <si>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</si>
  <si>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</si>
  <si>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</si>
  <si>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</si>
  <si>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</si>
  <si>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</si>
  <si>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</si>
  <si>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</si>
  <si>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</si>
  <si>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</si>
  <si>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</si>
  <si>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</si>
  <si>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</si>
  <si>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</si>
  <si>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</si>
  <si>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</si>
  <si>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</si>
  <si>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</si>
  <si>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</si>
  <si>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</si>
  <si>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</si>
  <si>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</si>
  <si>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</si>
  <si>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</si>
  <si>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</si>
  <si>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</si>
  <si>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</si>
  <si>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</si>
  <si>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</si>
  <si>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</si>
  <si>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</si>
  <si>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</si>
  <si>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</si>
  <si>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</si>
  <si>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</si>
  <si>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</si>
  <si>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</si>
  <si>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</si>
  <si>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</si>
  <si>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</si>
  <si>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</si>
  <si>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</si>
  <si>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</si>
  <si>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</si>
  <si>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</si>
  <si>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</si>
  <si>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</si>
  <si>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</si>
  <si>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</si>
  <si>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</si>
  <si>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</si>
  <si>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</si>
  <si>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</si>
  <si>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</si>
  <si>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</si>
  <si>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</si>
  <si>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</si>
  <si>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</si>
  <si>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</si>
  <si>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</si>
  <si>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</si>
  <si>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</si>
  <si>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</si>
  <si>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</si>
  <si>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</si>
  <si>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</si>
  <si>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</si>
  <si>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</si>
  <si>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</si>
  <si>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</si>
  <si>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</si>
  <si>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</si>
  <si>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</si>
  <si>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</si>
  <si>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</si>
  <si>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</si>
  <si>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</si>
  <si>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</si>
  <si>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</si>
  <si>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</si>
  <si>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</si>
  <si>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</si>
  <si>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</si>
  <si>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</si>
  <si>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</si>
  <si>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</si>
  <si>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</si>
  <si>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Liège (Wallonie)</t>
  </si>
  <si>
    <t>Saint-Vith</t>
  </si>
  <si>
    <t>Sankt-Vith</t>
  </si>
  <si>
    <t>Yes</t>
  </si>
  <si>
    <t>No</t>
  </si>
  <si>
    <t>Enercon</t>
  </si>
  <si>
    <t>E40/500</t>
  </si>
  <si>
    <t>Energie 2030</t>
  </si>
  <si>
    <t>1998/06</t>
  </si>
  <si>
    <t>Production</t>
  </si>
  <si>
    <t>Namur (Wallonie)</t>
  </si>
  <si>
    <t>Walcourt</t>
  </si>
  <si>
    <t>Tarcienne</t>
  </si>
  <si>
    <t>Repower</t>
  </si>
  <si>
    <t>MD77</t>
  </si>
  <si>
    <t>EDF renewables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</si>
  <si>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</si>
  <si>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</si>
  <si>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</si>
  <si>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</si>
  <si>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</si>
  <si>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</si>
  <si>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</si>
  <si>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</si>
  <si>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</si>
  <si>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</si>
  <si>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</si>
  <si>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Floreffe</t>
  </si>
  <si>
    <t>E82/2350</t>
  </si>
  <si>
    <t>Vestas</t>
  </si>
  <si>
    <t>V90/2000</t>
  </si>
  <si>
    <t>BMR</t>
  </si>
  <si>
    <t>Encevo</t>
  </si>
  <si>
    <t>Oost-Vlaanderen (Vlaanderen)</t>
  </si>
  <si>
    <t>Berlare</t>
  </si>
  <si>
    <t>E82/2300</t>
  </si>
  <si>
    <t>Electrawinds/Elicio</t>
  </si>
  <si>
    <t>Elicio</t>
  </si>
  <si>
    <t>2012/01</t>
  </si>
  <si>
    <t>Butgenbach</t>
  </si>
  <si>
    <t>Bullange - Butgenbach</t>
  </si>
  <si>
    <t>V80/2000</t>
  </si>
  <si>
    <t>Electrabel</t>
  </si>
  <si>
    <t>2003/06</t>
  </si>
  <si>
    <t>Hainaut (Wallonie)</t>
  </si>
  <si>
    <t>Dour, Quiévrain</t>
  </si>
  <si>
    <t>Dour-Quiévrain</t>
  </si>
  <si>
    <t>Partie 1</t>
  </si>
  <si>
    <t>Energie Hainaut</t>
  </si>
  <si>
    <t>Engie</t>
  </si>
  <si>
    <t>2007/05</t>
  </si>
  <si>
    <t>West-Vlaanderen (Vlaanderen)</t>
  </si>
  <si>
    <t>Diksmuide</t>
  </si>
  <si>
    <t>Nieuwkapelle</t>
  </si>
  <si>
    <t>De Put</t>
  </si>
  <si>
    <t>E48/800</t>
  </si>
  <si>
    <t>BeauVent CVBA</t>
  </si>
  <si>
    <t>Otary</t>
  </si>
  <si>
    <t>Buskruitstraat 3
B-8400 Oostende</t>
  </si>
  <si>
    <t>+32 59 40 10 00</t>
  </si>
  <si>
    <t>info@otary.be</t>
  </si>
  <si>
    <t>http://www.otary.be</t>
  </si>
  <si>
    <t>Poweo</t>
  </si>
  <si>
    <t>http://www.electrabel.be</t>
  </si>
  <si>
    <t>Electrawinds</t>
  </si>
  <si>
    <t>Aspiravi</t>
  </si>
  <si>
    <t>Vaarnewijkstraat 17
B-8530 Harelbeke</t>
  </si>
  <si>
    <t>+32 (0)56 70 27 36</t>
  </si>
  <si>
    <t>+32 (0)56 71 60 05</t>
  </si>
  <si>
    <t>info@aspiravi.be</t>
  </si>
  <si>
    <t>http://www.aspiravi.be</t>
  </si>
  <si>
    <t>Turbowinds</t>
  </si>
  <si>
    <t>#NA</t>
  </si>
  <si>
    <t>Doesn't exist anymore</t>
  </si>
  <si>
    <t>Xant</t>
  </si>
  <si>
    <t>Eocycle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</si>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</sst>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13455920"/>
        <c:axId val="53994417"/>
      </c:barChart>
      <c:catAx>
        <c:axId val="1345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994417"/>
        <c:crosses val="autoZero"/>
        <c:auto val="1"/>
        <c:lblOffset val="100"/>
        <c:tickLblSkip val="2"/>
        <c:noMultiLvlLbl val="0"/>
      </c:catAx>
      <c:valAx>
        <c:axId val="53994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559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6187706"/>
        <c:axId val="11471627"/>
      </c:bar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471627"/>
        <c:crosses val="autoZero"/>
        <c:auto val="1"/>
        <c:lblOffset val="100"/>
        <c:tickLblSkip val="2"/>
        <c:noMultiLvlLbl val="0"/>
      </c:catAx>
      <c:valAx>
        <c:axId val="11471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1877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36135780"/>
        <c:axId val="56786565"/>
      </c:bar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86565"/>
        <c:crosses val="autoZero"/>
        <c:auto val="1"/>
        <c:lblOffset val="100"/>
        <c:tickLblSkip val="2"/>
        <c:noMultiLvlLbl val="0"/>
      </c:catAx>
      <c:valAx>
        <c:axId val="56786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135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45414.60056712963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13</v>
      </c>
      <c r="B3" s="58" t="s">
        <v>123</v>
      </c>
      <c r="C3" s="58" t="s">
        <v>145</v>
      </c>
      <c r="D3" s="58" t="s">
        <v>146</v>
      </c>
      <c r="E3" s="10" t="s">
        <v>147</v>
      </c>
      <c r="F3" s="15" t="s">
        <v>123</v>
      </c>
      <c r="G3" s="16">
        <v>50.5373808511339</v>
      </c>
      <c r="H3" s="16">
        <v>4.51486587524414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148</v>
      </c>
      <c r="N3" s="10">
        <v>78</v>
      </c>
      <c r="O3" s="10">
        <v>8</v>
      </c>
      <c r="P3" s="15">
        <v>16000</v>
      </c>
      <c r="Q3" s="10" t="s">
        <v>149</v>
      </c>
      <c r="R3" s="10" t="s">
        <v>150</v>
      </c>
      <c r="S3" s="15" t="s">
        <v>149</v>
      </c>
      <c r="T3" s="10">
        <v>2007</v>
      </c>
      <c r="U3" s="10" t="s">
        <v>133</v>
      </c>
      <c r="W3" s="48" t="str">
        <f>HYPERLINK("https://www.thewindpower.net/windfarm_en_13.php","Link")</f>
        <v>Link</v>
      </c>
      <c r="X3" s="17">
        <v>44854</v>
      </c>
    </row>
    <row r="4" spans="1:24" ht="12.75">
      <c r="A4" s="10">
        <v>167</v>
      </c>
      <c r="B4" s="58" t="s">
        <v>123</v>
      </c>
      <c r="C4" s="58" t="s">
        <v>168</v>
      </c>
      <c r="D4" s="58" t="s">
        <v>169</v>
      </c>
      <c r="E4" s="10" t="s">
        <v>170</v>
      </c>
      <c r="F4" s="15" t="s">
        <v>171</v>
      </c>
      <c r="G4" s="16">
        <v>50.40336111111111</v>
      </c>
      <c r="H4" s="16">
        <v>3.721388888888889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148</v>
      </c>
      <c r="N4" s="10">
        <v>98</v>
      </c>
      <c r="O4" s="10">
        <v>4</v>
      </c>
      <c r="P4" s="15">
        <v>8000</v>
      </c>
      <c r="Q4" s="10" t="s">
        <v>172</v>
      </c>
      <c r="R4" s="10" t="s">
        <v>123</v>
      </c>
      <c r="S4" s="15" t="s">
        <v>173</v>
      </c>
      <c r="T4" s="10" t="s">
        <v>174</v>
      </c>
      <c r="U4" s="10" t="s">
        <v>133</v>
      </c>
      <c r="W4" s="48" t="str">
        <f>HYPERLINK("https://www.thewindpower.net/windfarm_en_167.php","Link")</f>
        <v>Link</v>
      </c>
      <c r="X4" s="17">
        <v>43913</v>
      </c>
    </row>
    <row r="5" spans="1:24" ht="12.75">
      <c r="A5" s="10">
        <v>166</v>
      </c>
      <c r="B5" s="58" t="s">
        <v>123</v>
      </c>
      <c r="C5" s="58" t="s">
        <v>124</v>
      </c>
      <c r="D5" s="58" t="s">
        <v>163</v>
      </c>
      <c r="E5" s="10" t="s">
        <v>164</v>
      </c>
      <c r="F5" s="15" t="s">
        <v>123</v>
      </c>
      <c r="G5" s="16">
        <v>50.4452849</v>
      </c>
      <c r="H5" s="16">
        <v>6.2415506</v>
      </c>
      <c r="I5" s="10">
        <v>600</v>
      </c>
      <c r="J5" s="10" t="s">
        <v>127</v>
      </c>
      <c r="K5" s="15" t="s">
        <v>128</v>
      </c>
      <c r="L5" s="10" t="s">
        <v>153</v>
      </c>
      <c r="M5" s="10" t="s">
        <v>165</v>
      </c>
      <c r="N5" s="10">
        <v>78</v>
      </c>
      <c r="O5" s="10">
        <v>4</v>
      </c>
      <c r="P5" s="15">
        <v>8000</v>
      </c>
      <c r="Q5" s="10" t="s">
        <v>166</v>
      </c>
      <c r="R5" s="10" t="s">
        <v>123</v>
      </c>
      <c r="S5" s="15" t="s">
        <v>123</v>
      </c>
      <c r="T5" s="10" t="s">
        <v>167</v>
      </c>
      <c r="U5" s="10" t="s">
        <v>133</v>
      </c>
      <c r="W5" s="48" t="str">
        <f>HYPERLINK("https://www.thewindpower.net/windfarm_en_166.php","Link")</f>
        <v>Link</v>
      </c>
      <c r="X5" s="17">
        <v>44854</v>
      </c>
    </row>
    <row r="6" spans="1:24" ht="12.75">
      <c r="A6" s="10">
        <v>10</v>
      </c>
      <c r="B6" s="58" t="s">
        <v>123</v>
      </c>
      <c r="C6" s="58" t="s">
        <v>124</v>
      </c>
      <c r="D6" s="58" t="s">
        <v>123</v>
      </c>
      <c r="E6" s="10" t="s">
        <v>125</v>
      </c>
      <c r="F6" s="15" t="s">
        <v>126</v>
      </c>
      <c r="G6" s="16">
        <v>50.2912389</v>
      </c>
      <c r="H6" s="16">
        <v>6.08586</v>
      </c>
      <c r="I6" s="10" t="s">
        <v>123</v>
      </c>
      <c r="J6" s="10" t="s">
        <v>127</v>
      </c>
      <c r="K6" s="15" t="s">
        <v>128</v>
      </c>
      <c r="L6" s="10" t="s">
        <v>129</v>
      </c>
      <c r="M6" s="10" t="s">
        <v>130</v>
      </c>
      <c r="N6" s="10" t="s">
        <v>123</v>
      </c>
      <c r="O6" s="10">
        <v>1</v>
      </c>
      <c r="P6" s="15">
        <v>500</v>
      </c>
      <c r="Q6" s="10" t="s">
        <v>131</v>
      </c>
      <c r="R6" s="10" t="s">
        <v>131</v>
      </c>
      <c r="S6" s="15" t="s">
        <v>131</v>
      </c>
      <c r="T6" s="10" t="s">
        <v>132</v>
      </c>
      <c r="U6" s="10" t="s">
        <v>133</v>
      </c>
      <c r="W6" s="48" t="str">
        <f>HYPERLINK("https://www.thewindpower.net/windfarm_en_10.php","Link")</f>
        <v>Link</v>
      </c>
      <c r="X6" s="17">
        <v>45030</v>
      </c>
    </row>
    <row r="7" spans="1:24" ht="12.75">
      <c r="A7" s="10">
        <v>85</v>
      </c>
      <c r="B7" s="58" t="s">
        <v>123</v>
      </c>
      <c r="C7" s="58" t="s">
        <v>124</v>
      </c>
      <c r="D7" s="58" t="s">
        <v>123</v>
      </c>
      <c r="E7" s="10" t="s">
        <v>125</v>
      </c>
      <c r="F7" s="15" t="s">
        <v>126</v>
      </c>
      <c r="G7" s="16">
        <v>50.3046611</v>
      </c>
      <c r="H7" s="16">
        <v>6.0723291</v>
      </c>
      <c r="I7" s="10" t="s">
        <v>123</v>
      </c>
      <c r="J7" s="10" t="s">
        <v>127</v>
      </c>
      <c r="K7" s="15" t="s">
        <v>128</v>
      </c>
      <c r="L7" s="10" t="s">
        <v>153</v>
      </c>
      <c r="M7" s="10" t="s">
        <v>154</v>
      </c>
      <c r="N7" s="10">
        <v>108</v>
      </c>
      <c r="O7" s="10">
        <v>5</v>
      </c>
      <c r="P7" s="15">
        <v>10000</v>
      </c>
      <c r="Q7" s="10" t="s">
        <v>155</v>
      </c>
      <c r="R7" s="10" t="s">
        <v>156</v>
      </c>
      <c r="S7" s="15" t="s">
        <v>156</v>
      </c>
      <c r="T7" s="10">
        <v>2011</v>
      </c>
      <c r="U7" s="10" t="s">
        <v>133</v>
      </c>
      <c r="W7" s="48" t="str">
        <f>HYPERLINK("https://www.thewindpower.net/windfarm_en_85.php","Link")</f>
        <v>Link</v>
      </c>
      <c r="X7" s="17">
        <v>44854</v>
      </c>
    </row>
    <row r="8" spans="1:24" ht="12.75">
      <c r="A8" s="10">
        <v>12</v>
      </c>
      <c r="B8" s="58" t="s">
        <v>123</v>
      </c>
      <c r="C8" s="58" t="s">
        <v>124</v>
      </c>
      <c r="D8" s="58" t="s">
        <v>142</v>
      </c>
      <c r="E8" s="10" t="s">
        <v>142</v>
      </c>
      <c r="F8" s="15" t="s">
        <v>123</v>
      </c>
      <c r="G8" s="16">
        <v>50.58</v>
      </c>
      <c r="H8" s="16">
        <v>5.24</v>
      </c>
      <c r="I8" s="10" t="s">
        <v>123</v>
      </c>
      <c r="J8" s="10" t="s">
        <v>127</v>
      </c>
      <c r="K8" s="15" t="s">
        <v>128</v>
      </c>
      <c r="L8" s="10" t="s">
        <v>137</v>
      </c>
      <c r="M8" s="10" t="s">
        <v>138</v>
      </c>
      <c r="N8" s="10">
        <v>85</v>
      </c>
      <c r="O8" s="10">
        <v>6</v>
      </c>
      <c r="P8" s="15">
        <v>9000</v>
      </c>
      <c r="Q8" s="10" t="s">
        <v>143</v>
      </c>
      <c r="R8" s="10" t="s">
        <v>139</v>
      </c>
      <c r="S8" s="15" t="s">
        <v>140</v>
      </c>
      <c r="T8" s="10" t="s">
        <v>144</v>
      </c>
      <c r="U8" s="10" t="s">
        <v>133</v>
      </c>
      <c r="W8" s="48" t="str">
        <f>HYPERLINK("https://www.thewindpower.net/windfarm_en_12.php","Link")</f>
        <v>Link</v>
      </c>
      <c r="X8" s="17">
        <v>45030</v>
      </c>
    </row>
    <row r="9" spans="1:24" ht="12.75">
      <c r="A9" s="10">
        <v>16</v>
      </c>
      <c r="B9" s="58" t="s">
        <v>123</v>
      </c>
      <c r="C9" s="58" t="s">
        <v>134</v>
      </c>
      <c r="D9" s="58" t="s">
        <v>151</v>
      </c>
      <c r="E9" s="10" t="s">
        <v>151</v>
      </c>
      <c r="F9" s="15" t="s">
        <v>123</v>
      </c>
      <c r="G9" s="16">
        <v>50.422861</v>
      </c>
      <c r="H9" s="16">
        <v>4.718278</v>
      </c>
      <c r="I9" s="10" t="s">
        <v>123</v>
      </c>
      <c r="J9" s="10" t="s">
        <v>127</v>
      </c>
      <c r="K9" s="15" t="s">
        <v>128</v>
      </c>
      <c r="L9" s="10" t="s">
        <v>129</v>
      </c>
      <c r="M9" s="10" t="s">
        <v>152</v>
      </c>
      <c r="N9" s="10">
        <v>108</v>
      </c>
      <c r="O9" s="10">
        <v>1</v>
      </c>
      <c r="P9" s="15">
        <v>2350</v>
      </c>
      <c r="Q9" s="10" t="s">
        <v>140</v>
      </c>
      <c r="R9" s="10" t="s">
        <v>140</v>
      </c>
      <c r="S9" s="15" t="s">
        <v>140</v>
      </c>
      <c r="T9" s="10">
        <v>2010</v>
      </c>
      <c r="U9" s="10" t="s">
        <v>133</v>
      </c>
      <c r="W9" s="48" t="str">
        <f>HYPERLINK("https://www.thewindpower.net/windfarm_en_16.php","Link")</f>
        <v>Link</v>
      </c>
      <c r="X9" s="17">
        <v>44701</v>
      </c>
    </row>
    <row r="10" spans="1:24" ht="12.75">
      <c r="A10" s="10">
        <v>11</v>
      </c>
      <c r="B10" s="58" t="s">
        <v>123</v>
      </c>
      <c r="C10" s="58" t="s">
        <v>134</v>
      </c>
      <c r="D10" s="58" t="s">
        <v>135</v>
      </c>
      <c r="E10" s="10" t="s">
        <v>136</v>
      </c>
      <c r="F10" s="15" t="s">
        <v>135</v>
      </c>
      <c r="G10" s="16">
        <v>50.3028275304973</v>
      </c>
      <c r="H10" s="16">
        <v>4.50448036193847</v>
      </c>
      <c r="I10" s="10" t="s">
        <v>123</v>
      </c>
      <c r="J10" s="10" t="s">
        <v>127</v>
      </c>
      <c r="K10" s="15" t="s">
        <v>128</v>
      </c>
      <c r="L10" s="10" t="s">
        <v>137</v>
      </c>
      <c r="M10" s="10" t="s">
        <v>138</v>
      </c>
      <c r="N10" s="10">
        <v>85</v>
      </c>
      <c r="O10" s="10">
        <v>6</v>
      </c>
      <c r="P10" s="15">
        <v>9000</v>
      </c>
      <c r="Q10" s="10" t="s">
        <v>139</v>
      </c>
      <c r="R10" s="10" t="s">
        <v>139</v>
      </c>
      <c r="S10" s="15" t="s">
        <v>140</v>
      </c>
      <c r="T10" s="10" t="s">
        <v>141</v>
      </c>
      <c r="U10" s="10" t="s">
        <v>133</v>
      </c>
      <c r="W10" s="48" t="str">
        <f>HYPERLINK("https://www.thewindpower.net/windfarm_en_11.php","Link")</f>
        <v>Link</v>
      </c>
      <c r="X10" s="17">
        <v>44701</v>
      </c>
    </row>
    <row r="11" spans="1:24" ht="12.75">
      <c r="A11" s="10">
        <v>88</v>
      </c>
      <c r="B11" s="58" t="s">
        <v>123</v>
      </c>
      <c r="C11" s="58" t="s">
        <v>157</v>
      </c>
      <c r="D11" s="58" t="s">
        <v>158</v>
      </c>
      <c r="E11" s="10" t="s">
        <v>158</v>
      </c>
      <c r="F11" s="15" t="s">
        <v>123</v>
      </c>
      <c r="G11" s="16">
        <v>51.0708453</v>
      </c>
      <c r="H11" s="16">
        <v>3.9465974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159</v>
      </c>
      <c r="N11" s="10">
        <v>108</v>
      </c>
      <c r="O11" s="10">
        <v>4</v>
      </c>
      <c r="P11" s="15">
        <v>9200</v>
      </c>
      <c r="Q11" s="10" t="s">
        <v>160</v>
      </c>
      <c r="R11" s="10" t="s">
        <v>123</v>
      </c>
      <c r="S11" s="15" t="s">
        <v>161</v>
      </c>
      <c r="T11" s="10" t="s">
        <v>162</v>
      </c>
      <c r="U11" s="10" t="s">
        <v>133</v>
      </c>
      <c r="W11" s="48" t="str">
        <f>HYPERLINK("https://www.thewindpower.net/windfarm_en_88.php","Link")</f>
        <v>Link</v>
      </c>
      <c r="X11" s="17">
        <v>44326</v>
      </c>
    </row>
    <row r="12" spans="1:24" ht="12.75">
      <c r="A12" s="10">
        <v>168</v>
      </c>
      <c r="B12" s="58" t="s">
        <v>123</v>
      </c>
      <c r="C12" s="58" t="s">
        <v>175</v>
      </c>
      <c r="D12" s="58" t="s">
        <v>176</v>
      </c>
      <c r="E12" s="10" t="s">
        <v>177</v>
      </c>
      <c r="F12" s="15" t="s">
        <v>178</v>
      </c>
      <c r="G12" s="16">
        <v>50.994246079898</v>
      </c>
      <c r="H12" s="16">
        <v>2.80608953331295</v>
      </c>
      <c r="I12" s="10" t="s">
        <v>123</v>
      </c>
      <c r="J12" s="10" t="s">
        <v>127</v>
      </c>
      <c r="K12" s="15" t="s">
        <v>128</v>
      </c>
      <c r="L12" s="10" t="s">
        <v>129</v>
      </c>
      <c r="M12" s="10" t="s">
        <v>179</v>
      </c>
      <c r="N12" s="10">
        <v>62</v>
      </c>
      <c r="O12" s="10">
        <v>2</v>
      </c>
      <c r="P12" s="15">
        <v>1600</v>
      </c>
      <c r="Q12" s="10" t="s">
        <v>180</v>
      </c>
      <c r="R12" s="10" t="s">
        <v>180</v>
      </c>
      <c r="S12" s="15" t="s">
        <v>180</v>
      </c>
      <c r="T12" s="10">
        <v>2005</v>
      </c>
      <c r="U12" s="10" t="s">
        <v>133</v>
      </c>
      <c r="W12" s="48" t="str">
        <f>HYPERLINK("https://www.thewindpower.net/windfarm_en_168.php","Link")</f>
        <v>Link</v>
      </c>
      <c r="X12" s="17">
        <v>45031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122</v>
      </c>
      <c r="B3" s="36" t="s">
        <v>189</v>
      </c>
      <c r="C3" s="36" t="s">
        <v>127</v>
      </c>
      <c r="D3" s="36" t="s">
        <v>127</v>
      </c>
      <c r="E3" s="36" t="s">
        <v>127</v>
      </c>
      <c r="F3" s="62" t="s">
        <v>190</v>
      </c>
      <c r="G3" s="36" t="s">
        <v>191</v>
      </c>
      <c r="H3" s="37" t="s">
        <v>192</v>
      </c>
      <c r="I3" s="36" t="s">
        <v>193</v>
      </c>
      <c r="J3" s="36" t="s">
        <v>194</v>
      </c>
      <c r="K3" s="63" t="str">
        <f>HYPERLINK("https://www.thewindpower.net/actors_main_en_122.php","Link")</f>
        <v>Link</v>
      </c>
      <c r="L3" s="51">
        <v>45254</v>
      </c>
    </row>
    <row r="4" spans="1:12" ht="15">
      <c r="A4" s="36">
        <v>63</v>
      </c>
      <c r="B4" s="36" t="s">
        <v>166</v>
      </c>
      <c r="C4" s="36" t="s">
        <v>127</v>
      </c>
      <c r="D4" s="36" t="s">
        <v>127</v>
      </c>
      <c r="E4" s="36" t="s">
        <v>128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187</v>
      </c>
      <c r="K4" s="63" t="str">
        <f>HYPERLINK("https://www.thewindpower.net/actors_main_en_63.php","Link")</f>
        <v>Link</v>
      </c>
      <c r="L4" s="51">
        <v>45327</v>
      </c>
    </row>
    <row r="5" spans="1:12" ht="15">
      <c r="A5" s="36">
        <v>65</v>
      </c>
      <c r="B5" s="36" t="s">
        <v>188</v>
      </c>
      <c r="C5" s="36" t="s">
        <v>127</v>
      </c>
      <c r="D5" s="36" t="s">
        <v>128</v>
      </c>
      <c r="E5" s="36" t="s">
        <v>128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HYPERLINK("https://www.thewindpower.net/actors_main_en_65.php","Link")</f>
        <v>Link</v>
      </c>
      <c r="L5" s="51">
        <v>45331</v>
      </c>
    </row>
    <row r="6" spans="1:12" ht="30">
      <c r="A6" s="36">
        <v>8</v>
      </c>
      <c r="B6" s="36" t="s">
        <v>181</v>
      </c>
      <c r="C6" s="36" t="s">
        <v>127</v>
      </c>
      <c r="D6" s="36" t="s">
        <v>128</v>
      </c>
      <c r="E6" s="36" t="s">
        <v>127</v>
      </c>
      <c r="F6" s="62" t="s">
        <v>182</v>
      </c>
      <c r="G6" s="36" t="s">
        <v>183</v>
      </c>
      <c r="H6" s="37" t="s">
        <v>123</v>
      </c>
      <c r="I6" s="36" t="s">
        <v>184</v>
      </c>
      <c r="J6" s="36" t="s">
        <v>185</v>
      </c>
      <c r="K6" s="63" t="str">
        <f>HYPERLINK("https://www.thewindpower.net/actors_main_en_8.php","Link")</f>
        <v>Link</v>
      </c>
      <c r="L6" s="51">
        <v>45302</v>
      </c>
    </row>
    <row r="7" spans="1:12" ht="15">
      <c r="A7" s="36">
        <v>43</v>
      </c>
      <c r="B7" s="36" t="s">
        <v>186</v>
      </c>
      <c r="C7" s="36" t="s">
        <v>127</v>
      </c>
      <c r="D7" s="36" t="s">
        <v>128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HYPERLINK("https://www.thewindpower.net/actors_main_en_43.php","Link")</f>
        <v>Link</v>
      </c>
      <c r="L7" s="51">
        <v>45353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12</v>
      </c>
      <c r="B3" s="41" t="s">
        <v>195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196</v>
      </c>
      <c r="I3" s="41" t="s">
        <v>196</v>
      </c>
      <c r="J3" s="41" t="s">
        <v>128</v>
      </c>
      <c r="K3" s="41">
        <v>1985</v>
      </c>
      <c r="L3" s="41" t="s">
        <v>197</v>
      </c>
      <c r="M3" s="41">
        <v>2016</v>
      </c>
      <c r="N3" s="48" t="str">
        <f>HYPERLINK("https://www.thewindpower.net/manufacturer_en_12.php","Link")</f>
        <v>Link</v>
      </c>
      <c r="O3" s="47">
        <v>45281</v>
      </c>
    </row>
    <row r="4" spans="1:15" ht="12.75">
      <c r="A4" s="41">
        <v>152</v>
      </c>
      <c r="B4" s="41" t="s">
        <v>198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199</v>
      </c>
      <c r="I4" s="41" t="s">
        <v>199</v>
      </c>
      <c r="J4" s="41" t="s">
        <v>128</v>
      </c>
      <c r="K4" s="41">
        <v>2011</v>
      </c>
      <c r="L4" s="41" t="s">
        <v>197</v>
      </c>
      <c r="M4" s="41">
        <v>2021</v>
      </c>
      <c r="N4" s="48" t="str">
        <f>HYPERLINK("https://www.thewindpower.net/manufacturer_en_152.php","Link")</f>
        <v>Link</v>
      </c>
      <c r="O4" s="47">
        <v>45316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</v>
      </c>
      <c r="C3" s="49">
        <v>4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6</v>
      </c>
      <c r="C4" s="49">
        <v>6</v>
      </c>
      <c r="D4" s="49">
        <v>0</v>
      </c>
      <c r="F4" s="41">
        <v>1998</v>
      </c>
      <c r="G4" s="49">
        <f aca="true" t="shared" si="0" ref="G4:I7">B4-B3</f>
        <v>2</v>
      </c>
      <c r="H4" s="49">
        <f t="shared" si="0"/>
        <v>2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3</v>
      </c>
      <c r="H5" s="49">
        <f t="shared" si="0"/>
        <v>3</v>
      </c>
      <c r="I5" s="49">
        <f t="shared" si="0"/>
        <v>0</v>
      </c>
      <c r="K5" s="41">
        <v>1999</v>
      </c>
      <c r="L5" s="56">
        <f t="shared" si="1"/>
        <v>0.5</v>
      </c>
      <c r="M5" s="56">
        <f t="shared" si="1"/>
        <v>0.5</v>
      </c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4</v>
      </c>
      <c r="H6" s="49">
        <f t="shared" si="0"/>
        <v>4</v>
      </c>
      <c r="I6" s="49">
        <f t="shared" si="0"/>
        <v>0</v>
      </c>
      <c r="K6" s="41">
        <v>2000</v>
      </c>
      <c r="L6" s="56">
        <f t="shared" si="1"/>
        <v>0.4444444444444444</v>
      </c>
      <c r="M6" s="56">
        <f t="shared" si="1"/>
        <v>0.4444444444444444</v>
      </c>
      <c r="N6" s="56">
        <v>0</v>
      </c>
    </row>
    <row r="7" spans="1:14" ht="12.75">
      <c r="A7" s="41">
        <v>2001</v>
      </c>
      <c r="B7" s="49">
        <v>32</v>
      </c>
      <c r="C7" s="49">
        <v>32</v>
      </c>
      <c r="D7" s="49">
        <v>0</v>
      </c>
      <c r="F7" s="41">
        <v>2001</v>
      </c>
      <c r="G7" s="49">
        <f t="shared" si="0"/>
        <v>19</v>
      </c>
      <c r="H7" s="49">
        <f t="shared" si="0"/>
        <v>19</v>
      </c>
      <c r="I7" s="49">
        <f t="shared" si="0"/>
        <v>0</v>
      </c>
      <c r="K7" s="41">
        <v>2001</v>
      </c>
      <c r="L7" s="56">
        <f t="shared" si="1"/>
        <v>1.4615384615384615</v>
      </c>
      <c r="M7" s="56">
        <f t="shared" si="1"/>
        <v>1.4615384615384615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