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<sst xmlns="http://schemas.openxmlformats.org/spreadsheetml/2006/main" count="449" uniqueCount="206">
  <si>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</si>
  <si>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</si>
  <si>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</si>
  <si>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</si>
  <si>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</si>
  <si>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</si>
  <si>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</si>
  <si>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</si>
  <si>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</si>
  <si>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</si>
  <si>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</si>
  <si>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</si>
  <si>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</si>
  <si>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</si>
  <si>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</si>
  <si>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</si>
  <si>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</si>
  <si>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</si>
  <si>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</si>
  <si>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</si>
  <si>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</si>
  <si>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</si>
  <si>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</si>
  <si>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</si>
  <si>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</si>
  <si>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</si>
  <si>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</si>
  <si>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</si>
  <si>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</si>
  <si>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</si>
  <si>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</si>
  <si>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</si>
  <si>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</si>
  <si>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</si>
  <si>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</si>
  <si>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</si>
  <si>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</si>
  <si>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</si>
  <si>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</si>
  <si>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</si>
  <si>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</si>
  <si>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</si>
  <si>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</si>
  <si>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</si>
  <si>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</si>
  <si>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</si>
  <si>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</si>
  <si>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</si>
  <si>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</si>
  <si>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</si>
  <si>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</si>
  <si>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</si>
  <si>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</si>
  <si>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</si>
  <si>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</si>
  <si>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</si>
  <si>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</si>
  <si>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</si>
  <si>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</si>
  <si>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</si>
  <si>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</si>
  <si>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</si>
  <si>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</si>
  <si>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</si>
  <si>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</si>
  <si>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</si>
  <si>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</si>
  <si>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</si>
  <si>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</si>
  <si>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</si>
  <si>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</si>
  <si>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</si>
  <si>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</si>
  <si>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</si>
  <si>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</si>
  <si>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</si>
  <si>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</si>
  <si>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</si>
  <si>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</si>
  <si>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</si>
  <si>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</si>
  <si>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</si>
  <si>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</si>
  <si>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</si>
  <si>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</si>
  <si>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</si>
  <si>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</si>
  <si>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</si>
  <si>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</si>
  <si>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</si>
  <si>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</si>
  <si>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</si>
  <si>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</si>
  <si>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</si>
  <si>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</si>
  <si>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</si>
  <si>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</si>
  <si>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</si>
  <si>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</si>
  <si>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</si>
  <si>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</si>
  <si>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</si>
  <si>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</si>
  <si>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</si>
  <si>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</si>
  <si>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</si>
  <si>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</si>
  <si>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</si>
  <si>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</si>
  <si>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</si>
  <si>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</si>
  <si>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</si>
  <si>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</si>
  <si>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</si>
  <si>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</si>
  <si>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</si>
  <si>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</si>
  <si>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</si>
  <si>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</si>
  <si>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</si>
  <si>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</si>
  <si>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</si>
  <si>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</si>
  <si>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</si>
  <si>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Sivas</t>
  </si>
  <si>
    <t>Kangal RES</t>
  </si>
  <si>
    <t>Yes</t>
  </si>
  <si>
    <t>No</t>
  </si>
  <si>
    <t>Vestas</t>
  </si>
  <si>
    <t>V110/2000</t>
  </si>
  <si>
    <t>Kangal Elektrik</t>
  </si>
  <si>
    <t>Production</t>
  </si>
  <si>
    <t>Hatay</t>
  </si>
  <si>
    <t>Belen</t>
  </si>
  <si>
    <t>Senbük</t>
  </si>
  <si>
    <t>V112/3000</t>
  </si>
  <si>
    <t>Tefirom Group/WPO</t>
  </si>
  <si>
    <t>Yeni Belen Enerji</t>
  </si>
  <si>
    <t>2013/06</t>
  </si>
  <si>
    <t>Istanbul</t>
  </si>
  <si>
    <t>Teperes</t>
  </si>
  <si>
    <t>V52/850</t>
  </si>
  <si>
    <t>Ertürk</t>
  </si>
  <si>
    <t>Sunjüt</t>
  </si>
  <si>
    <t>Hadimkoy</t>
  </si>
  <si>
    <t>Enercon</t>
  </si>
  <si>
    <t>E44/600</t>
  </si>
  <si>
    <t>Balikesir</t>
  </si>
  <si>
    <t>Bandırma</t>
  </si>
  <si>
    <t>Bandirma</t>
  </si>
  <si>
    <t>Nordex</t>
  </si>
  <si>
    <t>N90/2500</t>
  </si>
  <si>
    <t>Yapisan/Bilgin Enerji</t>
  </si>
  <si>
    <t>Yapisan</t>
  </si>
  <si>
    <t>Canakkale</t>
  </si>
  <si>
    <t>Canakkale Merkez</t>
  </si>
  <si>
    <t>Intepe</t>
  </si>
  <si>
    <t>Anemon</t>
  </si>
  <si>
    <t>E48/800</t>
  </si>
  <si>
    <t>Demirer Holding</t>
  </si>
  <si>
    <t>2007/03</t>
  </si>
  <si>
    <t>Manisa</t>
  </si>
  <si>
    <t>Kirkagac</t>
  </si>
  <si>
    <t>Karakurt</t>
  </si>
  <si>
    <t>Akhisar</t>
  </si>
  <si>
    <t>V90/2000</t>
  </si>
  <si>
    <t>Deniz</t>
  </si>
  <si>
    <t>Bozcaada</t>
  </si>
  <si>
    <t>E48/600</t>
  </si>
  <si>
    <t>Elektrik Üretim A.S.</t>
  </si>
  <si>
    <t>Afyon</t>
  </si>
  <si>
    <t>Dinar 1</t>
  </si>
  <si>
    <t>Albay Cigiltepe</t>
  </si>
  <si>
    <t>Siemens</t>
  </si>
  <si>
    <t>SWT-2.3-108</t>
  </si>
  <si>
    <t>Güris</t>
  </si>
  <si>
    <t>Olgu</t>
  </si>
  <si>
    <t>Izmir</t>
  </si>
  <si>
    <t>Alaçati</t>
  </si>
  <si>
    <t>V44/600</t>
  </si>
  <si>
    <t>Alize</t>
  </si>
  <si>
    <t>Polat Enerji</t>
  </si>
  <si>
    <t>Kagithane Polat Ofis
Gürsel Mah. Imrahor Cad. No : 23 B Blok Kat:3
34400 Kagithane Istanbul</t>
  </si>
  <si>
    <t>+90 (212) 213 66 35</t>
  </si>
  <si>
    <t>+90 (212) 213 66 39</t>
  </si>
  <si>
    <t>info@polatenerji.com</t>
  </si>
  <si>
    <t>http://www.polatenerji.com</t>
  </si>
  <si>
    <t>Fina Enerji</t>
  </si>
  <si>
    <t>Kisikli Cad. Sarkuysan Ak Is Merkezi
No:4 Kat:1 A-Blok P.K.34662
Altunizade Üsküdar
ISTANBUL</t>
  </si>
  <si>
    <t>+90 216 554 54 00</t>
  </si>
  <si>
    <t>+90 216 474 52 52</t>
  </si>
  <si>
    <t>finaenerji@finaenerji.com</t>
  </si>
  <si>
    <t>http://www.finaenerji.com.tr</t>
  </si>
  <si>
    <t>Yander Elektrik</t>
  </si>
  <si>
    <t>Soyut Wind</t>
  </si>
  <si>
    <t>Cumhuriyet Mahallesi Eskisehir--Yolu 55. km   No: 24/E--Sincan - Ankara</t>
  </si>
  <si>
    <t>+90 850 420 44 44</t>
  </si>
  <si>
    <t>+90 312 646 50 70</t>
  </si>
  <si>
    <t>info@soyutwind.com</t>
  </si>
  <si>
    <t>http://www.soyutwind.com</t>
  </si>
  <si>
    <t>#NA</t>
  </si>
  <si>
    <t>Active</t>
  </si>
  <si>
    <t>Northel Enerji</t>
  </si>
  <si>
    <t>Doesn't exist anymore</t>
  </si>
  <si>
    <t>Halbes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</si>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</sst>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36" fillId="0" borderId="0" xfId="44" applyAlignment="1">
      <alignment horizontal="left" vertical="top"/>
    </xf>
    <xf numFmtId="0" fontId="29" fillId="0" borderId="0" xfId="53" applyAlignment="1">
      <alignment horizontal="left" vertical="top" wrapText="1"/>
      <protection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15234345"/>
        <c:axId val="44536846"/>
      </c:barChart>
      <c:catAx>
        <c:axId val="15234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536846"/>
        <c:crosses val="autoZero"/>
        <c:auto val="1"/>
        <c:lblOffset val="100"/>
        <c:tickLblSkip val="2"/>
        <c:noMultiLvlLbl val="0"/>
      </c:catAx>
      <c:valAx>
        <c:axId val="445368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2343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3143495"/>
        <c:axId val="43022500"/>
      </c:barChart>
      <c:catAx>
        <c:axId val="53143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022500"/>
        <c:crosses val="autoZero"/>
        <c:auto val="1"/>
        <c:lblOffset val="100"/>
        <c:tickLblSkip val="2"/>
        <c:noMultiLvlLbl val="0"/>
      </c:catAx>
      <c:valAx>
        <c:axId val="43022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43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15762485"/>
        <c:axId val="13869642"/>
      </c:barChart>
      <c:catAx>
        <c:axId val="15762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869642"/>
        <c:crosses val="autoZero"/>
        <c:auto val="1"/>
        <c:lblOffset val="100"/>
        <c:tickLblSkip val="2"/>
        <c:noMultiLvlLbl val="0"/>
      </c:catAx>
      <c:valAx>
        <c:axId val="13869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624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205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45414.600625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921</v>
      </c>
      <c r="B3" s="58" t="s">
        <v>123</v>
      </c>
      <c r="C3" s="58" t="s">
        <v>170</v>
      </c>
      <c r="D3" s="58" t="s">
        <v>123</v>
      </c>
      <c r="E3" s="10" t="s">
        <v>171</v>
      </c>
      <c r="F3" s="15" t="s">
        <v>172</v>
      </c>
      <c r="G3" s="16">
        <v>38.1555436</v>
      </c>
      <c r="H3" s="16">
        <v>30.1305393</v>
      </c>
      <c r="I3" s="10" t="s">
        <v>123</v>
      </c>
      <c r="J3" s="10" t="s">
        <v>126</v>
      </c>
      <c r="K3" s="15" t="s">
        <v>127</v>
      </c>
      <c r="L3" s="10" t="s">
        <v>173</v>
      </c>
      <c r="M3" s="10" t="s">
        <v>174</v>
      </c>
      <c r="N3" s="10">
        <v>80</v>
      </c>
      <c r="O3" s="10">
        <v>22</v>
      </c>
      <c r="P3" s="15">
        <v>50600</v>
      </c>
      <c r="Q3" s="10" t="s">
        <v>175</v>
      </c>
      <c r="R3" s="10" t="s">
        <v>176</v>
      </c>
      <c r="S3" s="15" t="s">
        <v>123</v>
      </c>
      <c r="T3" s="10">
        <v>2012</v>
      </c>
      <c r="U3" s="10" t="s">
        <v>131</v>
      </c>
      <c r="W3" s="48" t="str">
        <f>HYPERLINK("https://www.thewindpower.net/windfarm_en_921.php","Link")</f>
        <v>Link</v>
      </c>
      <c r="X3" s="17">
        <v>45399</v>
      </c>
    </row>
    <row r="4" spans="1:24" ht="12.75">
      <c r="A4" s="10">
        <v>914</v>
      </c>
      <c r="B4" s="58" t="s">
        <v>123</v>
      </c>
      <c r="C4" s="58" t="s">
        <v>147</v>
      </c>
      <c r="D4" s="58" t="s">
        <v>148</v>
      </c>
      <c r="E4" s="10" t="s">
        <v>149</v>
      </c>
      <c r="F4" s="15" t="s">
        <v>123</v>
      </c>
      <c r="G4" s="16">
        <v>40.35</v>
      </c>
      <c r="H4" s="16">
        <v>27.97</v>
      </c>
      <c r="I4" s="10" t="s">
        <v>123</v>
      </c>
      <c r="J4" s="10" t="s">
        <v>127</v>
      </c>
      <c r="K4" s="15" t="s">
        <v>127</v>
      </c>
      <c r="L4" s="10" t="s">
        <v>150</v>
      </c>
      <c r="M4" s="10" t="s">
        <v>151</v>
      </c>
      <c r="N4" s="10">
        <v>80</v>
      </c>
      <c r="O4" s="10">
        <v>2</v>
      </c>
      <c r="P4" s="15">
        <v>5000</v>
      </c>
      <c r="Q4" s="10" t="s">
        <v>152</v>
      </c>
      <c r="R4" s="10" t="s">
        <v>153</v>
      </c>
      <c r="S4" s="15" t="s">
        <v>123</v>
      </c>
      <c r="T4" s="10">
        <v>2012</v>
      </c>
      <c r="U4" s="10" t="s">
        <v>131</v>
      </c>
      <c r="W4" s="48" t="str">
        <f>HYPERLINK("https://www.thewindpower.net/windfarm_en_914.php","Link")</f>
        <v>Link</v>
      </c>
      <c r="X4" s="17">
        <v>45163</v>
      </c>
    </row>
    <row r="5" spans="1:24" ht="12.75">
      <c r="A5" s="10">
        <v>920</v>
      </c>
      <c r="B5" s="58" t="s">
        <v>123</v>
      </c>
      <c r="C5" s="58" t="s">
        <v>154</v>
      </c>
      <c r="D5" s="58" t="s">
        <v>123</v>
      </c>
      <c r="E5" s="10" t="s">
        <v>167</v>
      </c>
      <c r="F5" s="15" t="s">
        <v>123</v>
      </c>
      <c r="G5" s="16">
        <v>39.8331842</v>
      </c>
      <c r="H5" s="16">
        <v>25.9676359</v>
      </c>
      <c r="I5" s="10" t="s">
        <v>123</v>
      </c>
      <c r="J5" s="10" t="s">
        <v>126</v>
      </c>
      <c r="K5" s="15" t="s">
        <v>127</v>
      </c>
      <c r="L5" s="10" t="s">
        <v>145</v>
      </c>
      <c r="M5" s="10" t="s">
        <v>168</v>
      </c>
      <c r="N5" s="10" t="s">
        <v>123</v>
      </c>
      <c r="O5" s="10">
        <v>17</v>
      </c>
      <c r="P5" s="15">
        <v>10200</v>
      </c>
      <c r="Q5" s="10" t="s">
        <v>159</v>
      </c>
      <c r="R5" s="10" t="s">
        <v>169</v>
      </c>
      <c r="S5" s="15" t="s">
        <v>123</v>
      </c>
      <c r="T5" s="10">
        <v>2000</v>
      </c>
      <c r="U5" s="10" t="s">
        <v>131</v>
      </c>
      <c r="W5" s="48" t="str">
        <f>HYPERLINK("https://www.thewindpower.net/windfarm_en_920.php","Link")</f>
        <v>Link</v>
      </c>
      <c r="X5" s="17">
        <v>44896</v>
      </c>
    </row>
    <row r="6" spans="1:24" ht="12.75">
      <c r="A6" s="10">
        <v>915</v>
      </c>
      <c r="B6" s="58" t="s">
        <v>123</v>
      </c>
      <c r="C6" s="58" t="s">
        <v>154</v>
      </c>
      <c r="D6" s="58" t="s">
        <v>155</v>
      </c>
      <c r="E6" s="10" t="s">
        <v>156</v>
      </c>
      <c r="F6" s="15" t="s">
        <v>157</v>
      </c>
      <c r="G6" s="16">
        <v>40.0342774</v>
      </c>
      <c r="H6" s="16">
        <v>26.4008897</v>
      </c>
      <c r="I6" s="10" t="s">
        <v>123</v>
      </c>
      <c r="J6" s="10" t="s">
        <v>126</v>
      </c>
      <c r="K6" s="15" t="s">
        <v>127</v>
      </c>
      <c r="L6" s="10" t="s">
        <v>145</v>
      </c>
      <c r="M6" s="10" t="s">
        <v>158</v>
      </c>
      <c r="N6" s="10" t="s">
        <v>123</v>
      </c>
      <c r="O6" s="10">
        <v>38</v>
      </c>
      <c r="P6" s="15">
        <v>30400</v>
      </c>
      <c r="Q6" s="10" t="s">
        <v>159</v>
      </c>
      <c r="R6" s="10" t="s">
        <v>159</v>
      </c>
      <c r="S6" s="15" t="s">
        <v>157</v>
      </c>
      <c r="T6" s="10" t="s">
        <v>160</v>
      </c>
      <c r="U6" s="10" t="s">
        <v>131</v>
      </c>
      <c r="W6" s="48" t="str">
        <f>HYPERLINK("https://www.thewindpower.net/windfarm_en_915.php","Link")</f>
        <v>Link</v>
      </c>
      <c r="X6" s="17">
        <v>44896</v>
      </c>
    </row>
    <row r="7" spans="1:24" ht="12.75">
      <c r="A7" s="10">
        <v>734</v>
      </c>
      <c r="B7" s="58" t="s">
        <v>123</v>
      </c>
      <c r="C7" s="58" t="s">
        <v>132</v>
      </c>
      <c r="D7" s="58" t="s">
        <v>133</v>
      </c>
      <c r="E7" s="10" t="s">
        <v>134</v>
      </c>
      <c r="F7" s="15" t="s">
        <v>123</v>
      </c>
      <c r="G7" s="16">
        <v>36.4448537</v>
      </c>
      <c r="H7" s="16">
        <v>36.2304684</v>
      </c>
      <c r="I7" s="10" t="s">
        <v>123</v>
      </c>
      <c r="J7" s="10" t="s">
        <v>126</v>
      </c>
      <c r="K7" s="15" t="s">
        <v>127</v>
      </c>
      <c r="L7" s="10" t="s">
        <v>128</v>
      </c>
      <c r="M7" s="10" t="s">
        <v>135</v>
      </c>
      <c r="N7" s="10">
        <v>84</v>
      </c>
      <c r="O7" s="10">
        <v>9</v>
      </c>
      <c r="P7" s="15">
        <v>27000</v>
      </c>
      <c r="Q7" s="10" t="s">
        <v>136</v>
      </c>
      <c r="R7" s="10" t="s">
        <v>137</v>
      </c>
      <c r="S7" s="15" t="s">
        <v>123</v>
      </c>
      <c r="T7" s="10" t="s">
        <v>138</v>
      </c>
      <c r="U7" s="10" t="s">
        <v>131</v>
      </c>
      <c r="W7" s="48" t="str">
        <f>HYPERLINK("https://www.thewindpower.net/windfarm_en_734.php","Link")</f>
        <v>Link</v>
      </c>
      <c r="X7" s="17">
        <v>45222</v>
      </c>
    </row>
    <row r="8" spans="1:24" ht="12.75">
      <c r="A8" s="10">
        <v>913</v>
      </c>
      <c r="B8" s="58" t="s">
        <v>123</v>
      </c>
      <c r="C8" s="58" t="s">
        <v>139</v>
      </c>
      <c r="D8" s="58" t="s">
        <v>123</v>
      </c>
      <c r="E8" s="10" t="s">
        <v>143</v>
      </c>
      <c r="F8" s="15" t="s">
        <v>144</v>
      </c>
      <c r="G8" s="16">
        <v>41.1323185</v>
      </c>
      <c r="H8" s="16">
        <v>28.6223201</v>
      </c>
      <c r="I8" s="10" t="s">
        <v>123</v>
      </c>
      <c r="J8" s="10" t="s">
        <v>126</v>
      </c>
      <c r="K8" s="15" t="s">
        <v>127</v>
      </c>
      <c r="L8" s="10" t="s">
        <v>145</v>
      </c>
      <c r="M8" s="10" t="s">
        <v>146</v>
      </c>
      <c r="N8" s="10" t="s">
        <v>123</v>
      </c>
      <c r="O8" s="10">
        <v>2</v>
      </c>
      <c r="P8" s="15">
        <v>1200</v>
      </c>
      <c r="Q8" s="10" t="s">
        <v>143</v>
      </c>
      <c r="R8" s="10" t="s">
        <v>143</v>
      </c>
      <c r="S8" s="15" t="s">
        <v>123</v>
      </c>
      <c r="T8" s="10">
        <v>2006</v>
      </c>
      <c r="U8" s="10" t="s">
        <v>131</v>
      </c>
      <c r="W8" s="48" t="str">
        <f>HYPERLINK("https://www.thewindpower.net/windfarm_en_913.php","Link")</f>
        <v>Link</v>
      </c>
      <c r="X8" s="17">
        <v>43599</v>
      </c>
    </row>
    <row r="9" spans="1:24" ht="12.75">
      <c r="A9" s="10">
        <v>912</v>
      </c>
      <c r="B9" s="58" t="s">
        <v>123</v>
      </c>
      <c r="C9" s="58" t="s">
        <v>139</v>
      </c>
      <c r="D9" s="58" t="s">
        <v>123</v>
      </c>
      <c r="E9" s="10" t="s">
        <v>140</v>
      </c>
      <c r="F9" s="15" t="s">
        <v>123</v>
      </c>
      <c r="G9" s="16">
        <v>41.0557936</v>
      </c>
      <c r="H9" s="16">
        <v>28.4442179</v>
      </c>
      <c r="I9" s="10" t="s">
        <v>123</v>
      </c>
      <c r="J9" s="10" t="s">
        <v>126</v>
      </c>
      <c r="K9" s="15" t="s">
        <v>127</v>
      </c>
      <c r="L9" s="10" t="s">
        <v>128</v>
      </c>
      <c r="M9" s="10" t="s">
        <v>141</v>
      </c>
      <c r="N9" s="10" t="s">
        <v>123</v>
      </c>
      <c r="O9" s="10">
        <v>1</v>
      </c>
      <c r="P9" s="15">
        <v>850</v>
      </c>
      <c r="Q9" s="10" t="s">
        <v>123</v>
      </c>
      <c r="R9" s="10" t="s">
        <v>142</v>
      </c>
      <c r="S9" s="15" t="s">
        <v>123</v>
      </c>
      <c r="T9" s="10">
        <v>2006</v>
      </c>
      <c r="U9" s="10" t="s">
        <v>131</v>
      </c>
      <c r="W9" s="48" t="str">
        <f>HYPERLINK("https://www.thewindpower.net/windfarm_en_912.php","Link")</f>
        <v>Link</v>
      </c>
      <c r="X9" s="17">
        <v>43599</v>
      </c>
    </row>
    <row r="10" spans="1:24" ht="12.75">
      <c r="A10" s="10">
        <v>922</v>
      </c>
      <c r="B10" s="58" t="s">
        <v>123</v>
      </c>
      <c r="C10" s="58" t="s">
        <v>177</v>
      </c>
      <c r="D10" s="58" t="s">
        <v>178</v>
      </c>
      <c r="E10" s="10" t="s">
        <v>178</v>
      </c>
      <c r="F10" s="15" t="s">
        <v>123</v>
      </c>
      <c r="G10" s="16">
        <v>38.2887204</v>
      </c>
      <c r="H10" s="16">
        <v>26.3778353999999</v>
      </c>
      <c r="I10" s="10" t="s">
        <v>123</v>
      </c>
      <c r="J10" s="10" t="s">
        <v>127</v>
      </c>
      <c r="K10" s="15" t="s">
        <v>127</v>
      </c>
      <c r="L10" s="10" t="s">
        <v>128</v>
      </c>
      <c r="M10" s="10" t="s">
        <v>179</v>
      </c>
      <c r="N10" s="10" t="s">
        <v>123</v>
      </c>
      <c r="O10" s="10">
        <v>12</v>
      </c>
      <c r="P10" s="15">
        <v>7200</v>
      </c>
      <c r="Q10" s="10" t="s">
        <v>123</v>
      </c>
      <c r="R10" s="10" t="s">
        <v>169</v>
      </c>
      <c r="S10" s="15" t="s">
        <v>123</v>
      </c>
      <c r="T10" s="10">
        <v>1998</v>
      </c>
      <c r="U10" s="10" t="s">
        <v>131</v>
      </c>
      <c r="W10" s="48" t="str">
        <f>HYPERLINK("https://www.thewindpower.net/windfarm_en_922.php","Link")</f>
        <v>Link</v>
      </c>
      <c r="X10" s="17">
        <v>44887</v>
      </c>
    </row>
    <row r="11" spans="1:24" ht="12.75">
      <c r="A11" s="10">
        <v>916</v>
      </c>
      <c r="B11" s="58" t="s">
        <v>123</v>
      </c>
      <c r="C11" s="58" t="s">
        <v>161</v>
      </c>
      <c r="D11" s="58" t="s">
        <v>162</v>
      </c>
      <c r="E11" s="10" t="s">
        <v>163</v>
      </c>
      <c r="F11" s="15" t="s">
        <v>164</v>
      </c>
      <c r="G11" s="16">
        <v>39.101092</v>
      </c>
      <c r="H11" s="16">
        <v>27.8219588</v>
      </c>
      <c r="I11" s="10" t="s">
        <v>123</v>
      </c>
      <c r="J11" s="10" t="s">
        <v>126</v>
      </c>
      <c r="K11" s="15" t="s">
        <v>127</v>
      </c>
      <c r="L11" s="10" t="s">
        <v>128</v>
      </c>
      <c r="M11" s="10" t="s">
        <v>165</v>
      </c>
      <c r="N11" s="10" t="s">
        <v>123</v>
      </c>
      <c r="O11" s="10">
        <v>6</v>
      </c>
      <c r="P11" s="15">
        <v>12000</v>
      </c>
      <c r="Q11" s="10" t="s">
        <v>123</v>
      </c>
      <c r="R11" s="10" t="s">
        <v>166</v>
      </c>
      <c r="S11" s="15" t="s">
        <v>123</v>
      </c>
      <c r="T11" s="10">
        <v>2007</v>
      </c>
      <c r="U11" s="10" t="s">
        <v>131</v>
      </c>
      <c r="W11" s="48" t="str">
        <f>HYPERLINK("https://www.thewindpower.net/windfarm_en_916.php","Link")</f>
        <v>Link</v>
      </c>
      <c r="X11" s="17">
        <v>44896</v>
      </c>
    </row>
    <row r="12" spans="1:24" ht="12.75">
      <c r="A12" s="10">
        <v>103</v>
      </c>
      <c r="B12" s="58" t="s">
        <v>123</v>
      </c>
      <c r="C12" s="58" t="s">
        <v>124</v>
      </c>
      <c r="D12" s="58" t="s">
        <v>123</v>
      </c>
      <c r="E12" s="10" t="s">
        <v>125</v>
      </c>
      <c r="F12" s="15" t="s">
        <v>123</v>
      </c>
      <c r="G12" s="16">
        <v>39.027613</v>
      </c>
      <c r="H12" s="16">
        <v>37.270933</v>
      </c>
      <c r="I12" s="10" t="s">
        <v>123</v>
      </c>
      <c r="J12" s="10" t="s">
        <v>126</v>
      </c>
      <c r="K12" s="15" t="s">
        <v>127</v>
      </c>
      <c r="L12" s="10" t="s">
        <v>128</v>
      </c>
      <c r="M12" s="10" t="s">
        <v>129</v>
      </c>
      <c r="N12" s="10" t="s">
        <v>123</v>
      </c>
      <c r="O12" s="10">
        <v>17</v>
      </c>
      <c r="P12" s="15">
        <v>34000</v>
      </c>
      <c r="Q12" s="10" t="s">
        <v>123</v>
      </c>
      <c r="R12" s="10" t="s">
        <v>130</v>
      </c>
      <c r="S12" s="15" t="s">
        <v>123</v>
      </c>
      <c r="T12" s="10">
        <v>2015</v>
      </c>
      <c r="U12" s="10" t="s">
        <v>131</v>
      </c>
      <c r="W12" s="48" t="str">
        <f>HYPERLINK("https://www.thewindpower.net/windfarm_en_103.php","Link")</f>
        <v>Link</v>
      </c>
      <c r="X12" s="17">
        <v>44896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153</v>
      </c>
      <c r="B3" s="36" t="s">
        <v>180</v>
      </c>
      <c r="C3" s="36" t="s">
        <v>127</v>
      </c>
      <c r="D3" s="36" t="s">
        <v>126</v>
      </c>
      <c r="E3" s="36" t="s">
        <v>127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2" t="str">
        <f>HYPERLINK("https://www.thewindpower.net/actors_main_en_153.php","Link")</f>
        <v>Link</v>
      </c>
      <c r="L3" s="51">
        <v>45324</v>
      </c>
    </row>
    <row r="4" spans="1:12" ht="15">
      <c r="A4" s="36">
        <v>701</v>
      </c>
      <c r="B4" s="36" t="s">
        <v>157</v>
      </c>
      <c r="C4" s="36" t="s">
        <v>127</v>
      </c>
      <c r="D4" s="36" t="s">
        <v>126</v>
      </c>
      <c r="E4" s="36" t="s">
        <v>126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2" t="str">
        <f>HYPERLINK("https://www.thewindpower.net/actors_main_en_701.php","Link")</f>
        <v>Link</v>
      </c>
      <c r="L4" s="51">
        <v>45353</v>
      </c>
    </row>
    <row r="5" spans="1:12" ht="60">
      <c r="A5" s="36">
        <v>550</v>
      </c>
      <c r="B5" s="36" t="s">
        <v>187</v>
      </c>
      <c r="C5" s="36" t="s">
        <v>126</v>
      </c>
      <c r="D5" s="36" t="s">
        <v>126</v>
      </c>
      <c r="E5" s="36" t="s">
        <v>126</v>
      </c>
      <c r="F5" s="63" t="s">
        <v>188</v>
      </c>
      <c r="G5" s="36" t="s">
        <v>189</v>
      </c>
      <c r="H5" s="37" t="s">
        <v>190</v>
      </c>
      <c r="I5" s="36" t="s">
        <v>191</v>
      </c>
      <c r="J5" s="36" t="s">
        <v>192</v>
      </c>
      <c r="K5" s="62" t="str">
        <f>HYPERLINK("https://www.thewindpower.net/actors_main_en_550.php","Link")</f>
        <v>Link</v>
      </c>
      <c r="L5" s="51">
        <v>45402</v>
      </c>
    </row>
    <row r="6" spans="1:12" ht="45">
      <c r="A6" s="36">
        <v>416</v>
      </c>
      <c r="B6" s="36" t="s">
        <v>181</v>
      </c>
      <c r="C6" s="36" t="s">
        <v>126</v>
      </c>
      <c r="D6" s="36" t="s">
        <v>127</v>
      </c>
      <c r="E6" s="36" t="s">
        <v>126</v>
      </c>
      <c r="F6" s="63" t="s">
        <v>182</v>
      </c>
      <c r="G6" s="36" t="s">
        <v>183</v>
      </c>
      <c r="H6" s="37" t="s">
        <v>184</v>
      </c>
      <c r="I6" s="36" t="s">
        <v>185</v>
      </c>
      <c r="J6" s="36" t="s">
        <v>186</v>
      </c>
      <c r="K6" s="62" t="str">
        <f>HYPERLINK("https://www.thewindpower.net/actors_main_en_416.php","Link")</f>
        <v>Link</v>
      </c>
      <c r="L6" s="51">
        <v>45397</v>
      </c>
    </row>
    <row r="7" spans="1:12" ht="15">
      <c r="A7" s="36">
        <v>710</v>
      </c>
      <c r="B7" s="36" t="s">
        <v>193</v>
      </c>
      <c r="C7" s="36" t="s">
        <v>126</v>
      </c>
      <c r="D7" s="36" t="s">
        <v>127</v>
      </c>
      <c r="E7" s="36" t="s">
        <v>126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123</v>
      </c>
      <c r="K7" s="62" t="str">
        <f>HYPERLINK("https://www.thewindpower.net/actors_main_en_710.php","Link")</f>
        <v>Link</v>
      </c>
      <c r="L7" s="51">
        <v>45306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211</v>
      </c>
      <c r="B3" s="41" t="s">
        <v>204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200</v>
      </c>
      <c r="I3" s="41" t="s">
        <v>200</v>
      </c>
      <c r="J3" s="41" t="s">
        <v>127</v>
      </c>
      <c r="K3" s="41">
        <v>2010</v>
      </c>
      <c r="L3" s="41" t="s">
        <v>203</v>
      </c>
      <c r="M3" s="41">
        <v>2023</v>
      </c>
      <c r="N3" s="48" t="str">
        <f>HYPERLINK("https://www.thewindpower.net/manufacturer_en_211.php","Link")</f>
        <v>Link</v>
      </c>
      <c r="O3" s="47">
        <v>45361</v>
      </c>
    </row>
    <row r="4" spans="1:15" ht="12.75">
      <c r="A4" s="41">
        <v>193</v>
      </c>
      <c r="B4" s="41" t="s">
        <v>202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200</v>
      </c>
      <c r="I4" s="41" t="s">
        <v>200</v>
      </c>
      <c r="J4" s="41" t="s">
        <v>127</v>
      </c>
      <c r="K4" s="41">
        <v>2001</v>
      </c>
      <c r="L4" s="41" t="s">
        <v>203</v>
      </c>
      <c r="M4" s="41" t="s">
        <v>123</v>
      </c>
      <c r="N4" s="48" t="str">
        <f>HYPERLINK("https://www.thewindpower.net/manufacturer_en_193.php","Link")</f>
        <v>Link</v>
      </c>
      <c r="O4" s="47">
        <v>45245</v>
      </c>
    </row>
    <row r="5" spans="1:15" ht="12.75">
      <c r="A5" s="41">
        <v>137</v>
      </c>
      <c r="B5" s="41" t="s">
        <v>194</v>
      </c>
      <c r="C5" s="41" t="s">
        <v>195</v>
      </c>
      <c r="D5" s="41" t="s">
        <v>196</v>
      </c>
      <c r="E5" s="41" t="s">
        <v>197</v>
      </c>
      <c r="F5" s="41" t="s">
        <v>198</v>
      </c>
      <c r="G5" s="41" t="s">
        <v>199</v>
      </c>
      <c r="H5" s="41" t="s">
        <v>200</v>
      </c>
      <c r="I5" s="41" t="s">
        <v>200</v>
      </c>
      <c r="J5" s="41" t="s">
        <v>127</v>
      </c>
      <c r="K5" s="41">
        <v>2000</v>
      </c>
      <c r="L5" s="41" t="s">
        <v>201</v>
      </c>
      <c r="M5" s="41" t="s">
        <v>200</v>
      </c>
      <c r="N5" s="48" t="str">
        <f>HYPERLINK("https://www.thewindpower.net/manufacturer_en_137.php","Link")</f>
        <v>Link</v>
      </c>
      <c r="O5" s="47">
        <v>45345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0</v>
      </c>
      <c r="C3" s="49">
        <v>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9</v>
      </c>
      <c r="C4" s="49">
        <v>9</v>
      </c>
      <c r="D4" s="49">
        <v>0</v>
      </c>
      <c r="F4" s="41">
        <v>1998</v>
      </c>
      <c r="G4" s="49">
        <f aca="true" t="shared" si="0" ref="G4:I7">B4-B3</f>
        <v>9</v>
      </c>
      <c r="H4" s="49">
        <f t="shared" si="0"/>
        <v>9</v>
      </c>
      <c r="I4" s="49">
        <f t="shared" si="0"/>
        <v>0</v>
      </c>
      <c r="K4" s="41">
        <v>1998</v>
      </c>
      <c r="L4" s="56"/>
      <c r="M4" s="56"/>
      <c r="N4" s="56">
        <v>0</v>
      </c>
    </row>
    <row r="5" spans="1:14" ht="12.75">
      <c r="A5" s="41">
        <v>1999</v>
      </c>
      <c r="B5" s="49">
        <v>9</v>
      </c>
      <c r="C5" s="49">
        <v>9</v>
      </c>
      <c r="D5" s="49">
        <v>0</v>
      </c>
      <c r="F5" s="41">
        <v>1999</v>
      </c>
      <c r="G5" s="49">
        <f t="shared" si="0"/>
        <v>0</v>
      </c>
      <c r="H5" s="49">
        <f t="shared" si="0"/>
        <v>0</v>
      </c>
      <c r="I5" s="49">
        <f t="shared" si="0"/>
        <v>0</v>
      </c>
      <c r="K5" s="41">
        <v>1999</v>
      </c>
      <c r="L5" s="56">
        <f aca="true" t="shared" si="1" ref="L4:M7">(B5-B4)/B4</f>
        <v>0</v>
      </c>
      <c r="M5" s="56">
        <f t="shared" si="1"/>
        <v>0</v>
      </c>
      <c r="N5" s="56">
        <v>0</v>
      </c>
    </row>
    <row r="6" spans="1:14" ht="12.75">
      <c r="A6" s="41">
        <v>2000</v>
      </c>
      <c r="B6" s="49">
        <v>19</v>
      </c>
      <c r="C6" s="49">
        <v>19</v>
      </c>
      <c r="D6" s="49">
        <v>0</v>
      </c>
      <c r="F6" s="41">
        <v>2000</v>
      </c>
      <c r="G6" s="49">
        <f t="shared" si="0"/>
        <v>10</v>
      </c>
      <c r="H6" s="49">
        <f t="shared" si="0"/>
        <v>10</v>
      </c>
      <c r="I6" s="49">
        <f t="shared" si="0"/>
        <v>0</v>
      </c>
      <c r="K6" s="41">
        <v>2000</v>
      </c>
      <c r="L6" s="56">
        <f t="shared" si="1"/>
        <v>1.1111111111111112</v>
      </c>
      <c r="M6" s="56">
        <f t="shared" si="1"/>
        <v>1.1111111111111112</v>
      </c>
      <c r="N6" s="56">
        <v>0</v>
      </c>
    </row>
    <row r="7" spans="1:14" ht="12.75">
      <c r="A7" s="41">
        <v>2001</v>
      </c>
      <c r="B7" s="49">
        <v>19</v>
      </c>
      <c r="C7" s="49">
        <v>19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