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<sst xmlns="http://schemas.openxmlformats.org/spreadsheetml/2006/main" count="461" uniqueCount="199">
  <si>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</si>
  <si>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</si>
  <si>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</si>
  <si>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</si>
  <si>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</si>
  <si>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</si>
  <si>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</si>
  <si>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</si>
  <si>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</si>
  <si>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</si>
  <si>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</si>
  <si>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</si>
  <si>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</si>
  <si>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</si>
  <si>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</si>
  <si>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</si>
  <si>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</si>
  <si>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</si>
  <si>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</si>
  <si>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</si>
  <si>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</si>
  <si>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</si>
  <si>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</si>
  <si>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</si>
  <si>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</si>
  <si>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</si>
  <si>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</si>
  <si>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</si>
  <si>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</si>
  <si>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</si>
  <si>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</si>
  <si>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</si>
  <si>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</si>
  <si>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</si>
  <si>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</si>
  <si>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</si>
  <si>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</si>
  <si>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</si>
  <si>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</si>
  <si>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</si>
  <si>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</si>
  <si>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</si>
  <si>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</si>
  <si>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</si>
  <si>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</si>
  <si>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</si>
  <si>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</si>
  <si>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</si>
  <si>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</si>
  <si>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</si>
  <si>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</si>
  <si>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</si>
  <si>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</si>
  <si>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</si>
  <si>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</si>
  <si>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</si>
  <si>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</si>
  <si>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</si>
  <si>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</si>
  <si>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</si>
  <si>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</si>
  <si>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</si>
  <si>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</si>
  <si>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</si>
  <si>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</si>
  <si>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</si>
  <si>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</si>
  <si>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</si>
  <si>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</si>
  <si>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</si>
  <si>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</si>
  <si>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</si>
  <si>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</si>
  <si>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</si>
  <si>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</si>
  <si>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</si>
  <si>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</si>
  <si>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</si>
  <si>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</si>
  <si>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</si>
  <si>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</si>
  <si>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</si>
  <si>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</si>
  <si>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</si>
  <si>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</si>
  <si>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</si>
  <si>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</si>
  <si>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</si>
  <si>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</si>
  <si>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</si>
  <si>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</si>
  <si>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</si>
  <si>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</si>
  <si>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</si>
  <si>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</si>
  <si>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</si>
  <si>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</si>
  <si>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</si>
  <si>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</si>
  <si>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</si>
  <si>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</si>
  <si>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</si>
  <si>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</si>
  <si>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</si>
  <si>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</si>
  <si>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</si>
  <si>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</si>
  <si>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</si>
  <si>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</si>
  <si>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</si>
  <si>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</si>
  <si>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</si>
  <si>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</si>
  <si>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</si>
  <si>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</si>
  <si>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</si>
  <si>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</si>
  <si>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</si>
  <si>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</si>
  <si>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</si>
  <si>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</si>
  <si>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</si>
  <si>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</si>
  <si>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</si>
  <si>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Noord-Holland</t>
  </si>
  <si>
    <t>Amsterdam</t>
  </si>
  <si>
    <t>WGH Cornelis Douwes turbine 1</t>
  </si>
  <si>
    <t>Yes</t>
  </si>
  <si>
    <t>No</t>
  </si>
  <si>
    <t>Vestas</t>
  </si>
  <si>
    <t>2008/07</t>
  </si>
  <si>
    <t>Production</t>
  </si>
  <si>
    <t>Hollands Kroon</t>
  </si>
  <si>
    <t>Wieringermeer</t>
  </si>
  <si>
    <t>Lagerwey</t>
  </si>
  <si>
    <t>2002/12</t>
  </si>
  <si>
    <t>Zuid-Holland</t>
  </si>
  <si>
    <t>Scheveningen</t>
  </si>
  <si>
    <t>Duinvogel</t>
  </si>
  <si>
    <t>Windmaster</t>
  </si>
  <si>
    <t>Dismantled</t>
  </si>
  <si>
    <t>Wieringen</t>
  </si>
  <si>
    <t>Wieringen-2</t>
  </si>
  <si>
    <t>Micon</t>
  </si>
  <si>
    <t>Vattenfall</t>
  </si>
  <si>
    <t>1996/05</t>
  </si>
  <si>
    <t>2018/12</t>
  </si>
  <si>
    <t>Limburg</t>
  </si>
  <si>
    <t>Kerkrade</t>
  </si>
  <si>
    <t>De Locht-Briareus</t>
  </si>
  <si>
    <t>Nordex</t>
  </si>
  <si>
    <t>N90/2500</t>
  </si>
  <si>
    <t>2006/06</t>
  </si>
  <si>
    <t>2016/03</t>
  </si>
  <si>
    <t>Oosterterpweg 12</t>
  </si>
  <si>
    <t>Neg Micon</t>
  </si>
  <si>
    <t>2015/06</t>
  </si>
  <si>
    <t>Oosterterpweg 16</t>
  </si>
  <si>
    <t>V52/850</t>
  </si>
  <si>
    <t>2004/02</t>
  </si>
  <si>
    <t>Zaanstad</t>
  </si>
  <si>
    <t>Windenergie Achtersluispolder turbine 1</t>
  </si>
  <si>
    <t>Zeeland</t>
  </si>
  <si>
    <t>Terneuzen</t>
  </si>
  <si>
    <t>Koegorspolder</t>
  </si>
  <si>
    <t>V80/2000</t>
  </si>
  <si>
    <t>Prorail - Delta</t>
  </si>
  <si>
    <t>2007/12</t>
  </si>
  <si>
    <t>Oosterterpweg 24</t>
  </si>
  <si>
    <t>Essent</t>
  </si>
  <si>
    <t>Willemsplein 4 
5211 AK Den Bosch</t>
  </si>
  <si>
    <t>http://www.essent.nl</t>
  </si>
  <si>
    <t>Leudal Energie</t>
  </si>
  <si>
    <t>Business Centrum Leudal
Markt 6
6088 BP Roggel</t>
  </si>
  <si>
    <t>info@leudalenergie.nl</t>
  </si>
  <si>
    <t>https://leudalenergie.nl/</t>
  </si>
  <si>
    <t>Eneco</t>
  </si>
  <si>
    <t>Postbus 1014
3000 BA Rotterdam</t>
  </si>
  <si>
    <t>http://www.eneco.nl</t>
  </si>
  <si>
    <t>DIF</t>
  </si>
  <si>
    <t>Tower D, 10th floor
Schiphol Boulevard 269
1118 BH Schiphol</t>
  </si>
  <si>
    <t>+31 (0)20 717 3151</t>
  </si>
  <si>
    <t>http://www.dif.eu</t>
  </si>
  <si>
    <t>Noordenwind</t>
  </si>
  <si>
    <t>Postbus 1835
8901 CC Leeuwarden</t>
  </si>
  <si>
    <t>058-2449808</t>
  </si>
  <si>
    <t>info@noordenwind.org</t>
  </si>
  <si>
    <t>http://www.noordenwind.org</t>
  </si>
  <si>
    <t>Euroturbine</t>
  </si>
  <si>
    <t>#NA</t>
  </si>
  <si>
    <t>Doesn't exist anymore</t>
  </si>
  <si>
    <t>Acquired</t>
  </si>
  <si>
    <t>Nijverheidsplein 21--NL-3771 MR Barneveld</t>
  </si>
  <si>
    <t>+31(0)342 751935</t>
  </si>
  <si>
    <t>+31(0)342 751939</t>
  </si>
  <si>
    <t>info@lagerweywind.nl</t>
  </si>
  <si>
    <t>http://www.lagerwey.nl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</si>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</sst>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6300862"/>
        <c:axId val="58272303"/>
      </c:barChart>
      <c:catAx>
        <c:axId val="36300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8272303"/>
        <c:crosses val="autoZero"/>
        <c:auto val="1"/>
        <c:lblOffset val="100"/>
        <c:tickLblSkip val="2"/>
        <c:noMultiLvlLbl val="0"/>
      </c:catAx>
      <c:valAx>
        <c:axId val="582723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300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54688680"/>
        <c:axId val="22436073"/>
      </c:barChart>
      <c:catAx>
        <c:axId val="54688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436073"/>
        <c:crosses val="autoZero"/>
        <c:auto val="1"/>
        <c:lblOffset val="100"/>
        <c:tickLblSkip val="2"/>
        <c:noMultiLvlLbl val="0"/>
      </c:catAx>
      <c:valAx>
        <c:axId val="22436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88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598066"/>
        <c:axId val="5382595"/>
      </c:barChart>
      <c:catAx>
        <c:axId val="598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82595"/>
        <c:crosses val="autoZero"/>
        <c:auto val="1"/>
        <c:lblOffset val="100"/>
        <c:tickLblSkip val="2"/>
        <c:noMultiLvlLbl val="0"/>
      </c:catAx>
      <c:valAx>
        <c:axId val="5382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80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45414.60052083333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479</v>
      </c>
      <c r="B3" s="58" t="s">
        <v>123</v>
      </c>
      <c r="C3" s="58" t="s">
        <v>147</v>
      </c>
      <c r="D3" s="58" t="s">
        <v>148</v>
      </c>
      <c r="E3" s="10" t="s">
        <v>149</v>
      </c>
      <c r="F3" s="15" t="s">
        <v>123</v>
      </c>
      <c r="G3" s="16">
        <v>50.8459954</v>
      </c>
      <c r="H3" s="16">
        <v>6.0129773</v>
      </c>
      <c r="I3" s="10" t="s">
        <v>123</v>
      </c>
      <c r="J3" s="10" t="s">
        <v>127</v>
      </c>
      <c r="K3" s="15" t="s">
        <v>128</v>
      </c>
      <c r="L3" s="10" t="s">
        <v>150</v>
      </c>
      <c r="M3" s="10" t="s">
        <v>151</v>
      </c>
      <c r="N3" s="10">
        <v>80</v>
      </c>
      <c r="O3" s="10">
        <v>1</v>
      </c>
      <c r="P3" s="15">
        <v>2500</v>
      </c>
      <c r="Q3" s="10" t="s">
        <v>123</v>
      </c>
      <c r="R3" s="10" t="s">
        <v>123</v>
      </c>
      <c r="S3" s="15" t="s">
        <v>123</v>
      </c>
      <c r="T3" s="10" t="s">
        <v>152</v>
      </c>
      <c r="U3" s="10" t="s">
        <v>140</v>
      </c>
      <c r="V3" s="10" t="s">
        <v>153</v>
      </c>
      <c r="W3" s="48" t="str">
        <f>HYPERLINK("https://www.thewindpower.net/windfarm_en_479.php","Link")</f>
        <v>Link</v>
      </c>
      <c r="X3" s="17">
        <v>44568</v>
      </c>
    </row>
    <row r="4" spans="1:24" ht="12.75">
      <c r="A4" s="10">
        <v>480</v>
      </c>
      <c r="B4" s="58" t="s">
        <v>123</v>
      </c>
      <c r="C4" s="58" t="s">
        <v>124</v>
      </c>
      <c r="D4" s="58" t="s">
        <v>132</v>
      </c>
      <c r="E4" s="10" t="s">
        <v>154</v>
      </c>
      <c r="F4" s="15" t="s">
        <v>123</v>
      </c>
      <c r="G4" s="16">
        <v>52.8406449</v>
      </c>
      <c r="H4" s="16">
        <v>5.0427292</v>
      </c>
      <c r="I4" s="10" t="s">
        <v>123</v>
      </c>
      <c r="J4" s="10" t="s">
        <v>127</v>
      </c>
      <c r="K4" s="15" t="s">
        <v>128</v>
      </c>
      <c r="L4" s="10" t="s">
        <v>155</v>
      </c>
      <c r="M4" s="10" t="s">
        <v>123</v>
      </c>
      <c r="N4" s="10" t="s">
        <v>123</v>
      </c>
      <c r="O4" s="10">
        <v>1</v>
      </c>
      <c r="P4" s="15">
        <v>900</v>
      </c>
      <c r="Q4" s="10" t="s">
        <v>123</v>
      </c>
      <c r="R4" s="10" t="s">
        <v>123</v>
      </c>
      <c r="S4" s="15" t="s">
        <v>123</v>
      </c>
      <c r="T4" s="10">
        <v>2004</v>
      </c>
      <c r="U4" s="10" t="s">
        <v>140</v>
      </c>
      <c r="V4" s="10" t="s">
        <v>156</v>
      </c>
      <c r="W4" s="48" t="str">
        <f>HYPERLINK("https://www.thewindpower.net/windfarm_en_480.php","Link")</f>
        <v>Link</v>
      </c>
      <c r="X4" s="17">
        <v>45320</v>
      </c>
    </row>
    <row r="5" spans="1:24" ht="12.75">
      <c r="A5" s="10">
        <v>481</v>
      </c>
      <c r="B5" s="58" t="s">
        <v>123</v>
      </c>
      <c r="C5" s="58" t="s">
        <v>124</v>
      </c>
      <c r="D5" s="58" t="s">
        <v>132</v>
      </c>
      <c r="E5" s="10" t="s">
        <v>157</v>
      </c>
      <c r="F5" s="15" t="s">
        <v>123</v>
      </c>
      <c r="G5" s="16">
        <v>52.8394159</v>
      </c>
      <c r="H5" s="16">
        <v>5.0498757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158</v>
      </c>
      <c r="N5" s="10" t="s">
        <v>123</v>
      </c>
      <c r="O5" s="10">
        <v>1</v>
      </c>
      <c r="P5" s="15">
        <v>850</v>
      </c>
      <c r="Q5" s="10" t="s">
        <v>123</v>
      </c>
      <c r="R5" s="10" t="s">
        <v>123</v>
      </c>
      <c r="S5" s="15" t="s">
        <v>123</v>
      </c>
      <c r="T5" s="10" t="s">
        <v>159</v>
      </c>
      <c r="U5" s="10" t="s">
        <v>131</v>
      </c>
      <c r="W5" s="48" t="str">
        <f>HYPERLINK("https://www.thewindpower.net/windfarm_en_481.php","Link")</f>
        <v>Link</v>
      </c>
      <c r="X5" s="17">
        <v>45320</v>
      </c>
    </row>
    <row r="6" spans="1:24" ht="12.75">
      <c r="A6" s="10">
        <v>484</v>
      </c>
      <c r="B6" s="58" t="s">
        <v>123</v>
      </c>
      <c r="C6" s="58" t="s">
        <v>124</v>
      </c>
      <c r="D6" s="58" t="s">
        <v>132</v>
      </c>
      <c r="E6" s="10" t="s">
        <v>168</v>
      </c>
      <c r="F6" s="15" t="s">
        <v>123</v>
      </c>
      <c r="G6" s="16">
        <v>52.8397245</v>
      </c>
      <c r="H6" s="16">
        <v>5.0658362</v>
      </c>
      <c r="I6" s="10" t="s">
        <v>123</v>
      </c>
      <c r="J6" s="10" t="s">
        <v>127</v>
      </c>
      <c r="K6" s="15" t="s">
        <v>128</v>
      </c>
      <c r="L6" s="10" t="s">
        <v>155</v>
      </c>
      <c r="M6" s="10" t="s">
        <v>123</v>
      </c>
      <c r="N6" s="10" t="s">
        <v>123</v>
      </c>
      <c r="O6" s="10">
        <v>1</v>
      </c>
      <c r="P6" s="15">
        <v>900</v>
      </c>
      <c r="Q6" s="10" t="s">
        <v>123</v>
      </c>
      <c r="R6" s="10" t="s">
        <v>123</v>
      </c>
      <c r="S6" s="15" t="s">
        <v>123</v>
      </c>
      <c r="T6" s="10">
        <v>2004</v>
      </c>
      <c r="U6" s="10" t="s">
        <v>140</v>
      </c>
      <c r="V6" s="10" t="s">
        <v>156</v>
      </c>
      <c r="W6" s="48" t="str">
        <f>HYPERLINK("https://www.thewindpower.net/windfarm_en_484.php","Link")</f>
        <v>Link</v>
      </c>
      <c r="X6" s="17">
        <v>45320</v>
      </c>
    </row>
    <row r="7" spans="1:24" ht="12.75">
      <c r="A7" s="10">
        <v>272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52.4139628</v>
      </c>
      <c r="H7" s="16">
        <v>4.8681635</v>
      </c>
      <c r="I7" s="10" t="s">
        <v>123</v>
      </c>
      <c r="J7" s="10" t="s">
        <v>127</v>
      </c>
      <c r="K7" s="15" t="s">
        <v>128</v>
      </c>
      <c r="L7" s="10" t="s">
        <v>129</v>
      </c>
      <c r="M7" s="10" t="s">
        <v>123</v>
      </c>
      <c r="N7" s="10" t="s">
        <v>123</v>
      </c>
      <c r="O7" s="10">
        <v>1</v>
      </c>
      <c r="P7" s="15">
        <v>2000</v>
      </c>
      <c r="Q7" s="10" t="s">
        <v>123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HYPERLINK("https://www.thewindpower.net/windfarm_en_272.php","Link")</f>
        <v>Link</v>
      </c>
      <c r="X7" s="17">
        <v>45320</v>
      </c>
    </row>
    <row r="8" spans="1:24" ht="12.75">
      <c r="A8" s="10">
        <v>473</v>
      </c>
      <c r="B8" s="58" t="s">
        <v>123</v>
      </c>
      <c r="C8" s="58" t="s">
        <v>124</v>
      </c>
      <c r="D8" s="58" t="s">
        <v>141</v>
      </c>
      <c r="E8" s="10" t="s">
        <v>142</v>
      </c>
      <c r="F8" s="15" t="s">
        <v>123</v>
      </c>
      <c r="G8" s="16">
        <v>52.928</v>
      </c>
      <c r="H8" s="16">
        <v>5.03297</v>
      </c>
      <c r="I8" s="10" t="s">
        <v>123</v>
      </c>
      <c r="J8" s="10" t="s">
        <v>128</v>
      </c>
      <c r="K8" s="15" t="s">
        <v>128</v>
      </c>
      <c r="L8" s="10" t="s">
        <v>143</v>
      </c>
      <c r="M8" s="10" t="s">
        <v>123</v>
      </c>
      <c r="N8" s="10" t="s">
        <v>123</v>
      </c>
      <c r="O8" s="10">
        <v>1</v>
      </c>
      <c r="P8" s="15">
        <v>225</v>
      </c>
      <c r="Q8" s="10" t="s">
        <v>144</v>
      </c>
      <c r="R8" s="10" t="s">
        <v>123</v>
      </c>
      <c r="S8" s="15" t="s">
        <v>123</v>
      </c>
      <c r="T8" s="10" t="s">
        <v>145</v>
      </c>
      <c r="U8" s="10" t="s">
        <v>140</v>
      </c>
      <c r="V8" s="10" t="s">
        <v>146</v>
      </c>
      <c r="W8" s="48" t="str">
        <f>HYPERLINK("https://www.thewindpower.net/windfarm_en_473.php","Link")</f>
        <v>Link</v>
      </c>
      <c r="X8" s="17">
        <v>44571</v>
      </c>
    </row>
    <row r="9" spans="1:24" ht="12.75">
      <c r="A9" s="10">
        <v>383</v>
      </c>
      <c r="B9" s="58" t="s">
        <v>123</v>
      </c>
      <c r="C9" s="58" t="s">
        <v>124</v>
      </c>
      <c r="D9" s="58" t="s">
        <v>132</v>
      </c>
      <c r="E9" s="10" t="s">
        <v>133</v>
      </c>
      <c r="F9" s="15" t="s">
        <v>123</v>
      </c>
      <c r="G9" s="16">
        <v>52.808024</v>
      </c>
      <c r="H9" s="16">
        <v>5.0945394</v>
      </c>
      <c r="I9" s="10" t="s">
        <v>123</v>
      </c>
      <c r="J9" s="10" t="s">
        <v>127</v>
      </c>
      <c r="K9" s="15" t="s">
        <v>128</v>
      </c>
      <c r="L9" s="10" t="s">
        <v>134</v>
      </c>
      <c r="M9" s="10" t="s">
        <v>123</v>
      </c>
      <c r="N9" s="10" t="s">
        <v>123</v>
      </c>
      <c r="O9" s="10">
        <v>1</v>
      </c>
      <c r="P9" s="15">
        <v>750</v>
      </c>
      <c r="Q9" s="10" t="s">
        <v>123</v>
      </c>
      <c r="R9" s="10" t="s">
        <v>123</v>
      </c>
      <c r="S9" s="15" t="s">
        <v>123</v>
      </c>
      <c r="T9" s="10" t="s">
        <v>135</v>
      </c>
      <c r="U9" s="10" t="s">
        <v>131</v>
      </c>
      <c r="W9" s="48" t="str">
        <f>HYPERLINK("https://www.thewindpower.net/windfarm_en_383.php","Link")</f>
        <v>Link</v>
      </c>
      <c r="X9" s="17">
        <v>45320</v>
      </c>
    </row>
    <row r="10" spans="1:24" ht="12.75">
      <c r="A10" s="10">
        <v>482</v>
      </c>
      <c r="B10" s="58" t="s">
        <v>123</v>
      </c>
      <c r="C10" s="58" t="s">
        <v>124</v>
      </c>
      <c r="D10" s="58" t="s">
        <v>160</v>
      </c>
      <c r="E10" s="10" t="s">
        <v>161</v>
      </c>
      <c r="F10" s="15" t="s">
        <v>123</v>
      </c>
      <c r="G10" s="16">
        <v>52.4194486</v>
      </c>
      <c r="H10" s="16">
        <v>4.8430279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158</v>
      </c>
      <c r="N10" s="10" t="s">
        <v>123</v>
      </c>
      <c r="O10" s="10">
        <v>1</v>
      </c>
      <c r="P10" s="15">
        <v>850</v>
      </c>
      <c r="Q10" s="10" t="s">
        <v>123</v>
      </c>
      <c r="R10" s="10" t="s">
        <v>123</v>
      </c>
      <c r="S10" s="15" t="s">
        <v>123</v>
      </c>
      <c r="T10" s="10" t="s">
        <v>130</v>
      </c>
      <c r="U10" s="10" t="s">
        <v>131</v>
      </c>
      <c r="W10" s="48" t="str">
        <f>HYPERLINK("https://www.thewindpower.net/windfarm_en_482.php","Link")</f>
        <v>Link</v>
      </c>
      <c r="X10" s="17">
        <v>45320</v>
      </c>
    </row>
    <row r="11" spans="1:24" ht="12.75">
      <c r="A11" s="10">
        <v>483</v>
      </c>
      <c r="B11" s="58" t="s">
        <v>123</v>
      </c>
      <c r="C11" s="58" t="s">
        <v>162</v>
      </c>
      <c r="D11" s="58" t="s">
        <v>163</v>
      </c>
      <c r="E11" s="10" t="s">
        <v>164</v>
      </c>
      <c r="F11" s="15" t="s">
        <v>163</v>
      </c>
      <c r="G11" s="16">
        <v>51.2849011</v>
      </c>
      <c r="H11" s="16">
        <v>3.8639821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165</v>
      </c>
      <c r="N11" s="10">
        <v>78</v>
      </c>
      <c r="O11" s="10">
        <v>22</v>
      </c>
      <c r="P11" s="15">
        <v>44000</v>
      </c>
      <c r="Q11" s="10" t="s">
        <v>166</v>
      </c>
      <c r="R11" s="10" t="s">
        <v>123</v>
      </c>
      <c r="S11" s="15" t="s">
        <v>123</v>
      </c>
      <c r="T11" s="10" t="s">
        <v>167</v>
      </c>
      <c r="U11" s="10" t="s">
        <v>131</v>
      </c>
      <c r="W11" s="48" t="str">
        <f>HYPERLINK("https://www.thewindpower.net/windfarm_en_483.php","Link")</f>
        <v>Link</v>
      </c>
      <c r="X11" s="17">
        <v>45320</v>
      </c>
    </row>
    <row r="12" spans="1:24" ht="12.75">
      <c r="A12" s="10">
        <v>413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138</v>
      </c>
      <c r="G12" s="16">
        <v>52.0972</v>
      </c>
      <c r="H12" s="16">
        <v>4.25755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123</v>
      </c>
      <c r="N12" s="10" t="s">
        <v>123</v>
      </c>
      <c r="O12" s="10">
        <v>1</v>
      </c>
      <c r="P12" s="15">
        <v>750</v>
      </c>
      <c r="Q12" s="10" t="s">
        <v>123</v>
      </c>
      <c r="R12" s="10" t="s">
        <v>123</v>
      </c>
      <c r="S12" s="15" t="s">
        <v>123</v>
      </c>
      <c r="T12" s="10">
        <v>1999</v>
      </c>
      <c r="U12" s="10" t="s">
        <v>140</v>
      </c>
      <c r="V12" s="10">
        <v>2014</v>
      </c>
      <c r="W12" s="48" t="str">
        <f>HYPERLINK("https://www.thewindpower.net/windfarm_en_413.php","Link")</f>
        <v>Link</v>
      </c>
      <c r="X12" s="17">
        <v>44571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226</v>
      </c>
      <c r="B3" s="36" t="s">
        <v>179</v>
      </c>
      <c r="C3" s="36" t="s">
        <v>128</v>
      </c>
      <c r="D3" s="36" t="s">
        <v>128</v>
      </c>
      <c r="E3" s="36" t="s">
        <v>127</v>
      </c>
      <c r="F3" s="62" t="s">
        <v>180</v>
      </c>
      <c r="G3" s="36" t="s">
        <v>181</v>
      </c>
      <c r="H3" s="37" t="s">
        <v>123</v>
      </c>
      <c r="I3" s="36" t="s">
        <v>123</v>
      </c>
      <c r="J3" s="36" t="s">
        <v>182</v>
      </c>
      <c r="K3" s="63" t="str">
        <f>HYPERLINK("https://www.thewindpower.net/actors_main_en_226.php","Link")</f>
        <v>Link</v>
      </c>
      <c r="L3" s="51">
        <v>45337</v>
      </c>
    </row>
    <row r="4" spans="1:12" ht="30">
      <c r="A4" s="36">
        <v>157</v>
      </c>
      <c r="B4" s="36" t="s">
        <v>176</v>
      </c>
      <c r="C4" s="36" t="s">
        <v>127</v>
      </c>
      <c r="D4" s="36" t="s">
        <v>127</v>
      </c>
      <c r="E4" s="36" t="s">
        <v>127</v>
      </c>
      <c r="F4" s="62" t="s">
        <v>177</v>
      </c>
      <c r="G4" s="36" t="s">
        <v>123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HYPERLINK("https://www.thewindpower.net/actors_main_en_157.php","Link")</f>
        <v>Link</v>
      </c>
      <c r="L4" s="51">
        <v>45327</v>
      </c>
    </row>
    <row r="5" spans="1:12" ht="30">
      <c r="A5" s="36">
        <v>137</v>
      </c>
      <c r="B5" s="36" t="s">
        <v>169</v>
      </c>
      <c r="C5" s="36" t="s">
        <v>128</v>
      </c>
      <c r="D5" s="36" t="s">
        <v>127</v>
      </c>
      <c r="E5" s="36" t="s">
        <v>127</v>
      </c>
      <c r="F5" s="62" t="s">
        <v>170</v>
      </c>
      <c r="G5" s="36" t="s">
        <v>123</v>
      </c>
      <c r="H5" s="37" t="s">
        <v>123</v>
      </c>
      <c r="I5" s="36" t="s">
        <v>123</v>
      </c>
      <c r="J5" s="36" t="s">
        <v>171</v>
      </c>
      <c r="K5" s="63" t="str">
        <f>HYPERLINK("https://www.thewindpower.net/actors_main_en_137.php","Link")</f>
        <v>Link</v>
      </c>
      <c r="L5" s="51">
        <v>45249</v>
      </c>
    </row>
    <row r="6" spans="1:12" ht="45">
      <c r="A6" s="36">
        <v>152</v>
      </c>
      <c r="B6" s="36" t="s">
        <v>172</v>
      </c>
      <c r="C6" s="36" t="s">
        <v>127</v>
      </c>
      <c r="D6" s="36" t="s">
        <v>128</v>
      </c>
      <c r="E6" s="36" t="s">
        <v>127</v>
      </c>
      <c r="F6" s="62" t="s">
        <v>173</v>
      </c>
      <c r="G6" s="36" t="s">
        <v>123</v>
      </c>
      <c r="H6" s="37" t="s">
        <v>123</v>
      </c>
      <c r="I6" s="36" t="s">
        <v>174</v>
      </c>
      <c r="J6" s="36" t="s">
        <v>175</v>
      </c>
      <c r="K6" s="63" t="str">
        <f>HYPERLINK("https://www.thewindpower.net/actors_main_en_152.php","Link")</f>
        <v>Link</v>
      </c>
      <c r="L6" s="51">
        <v>45355</v>
      </c>
    </row>
    <row r="7" spans="1:12" ht="30">
      <c r="A7" s="36">
        <v>249</v>
      </c>
      <c r="B7" s="36" t="s">
        <v>183</v>
      </c>
      <c r="C7" s="36" t="s">
        <v>127</v>
      </c>
      <c r="D7" s="36" t="s">
        <v>127</v>
      </c>
      <c r="E7" s="36" t="s">
        <v>127</v>
      </c>
      <c r="F7" s="62" t="s">
        <v>184</v>
      </c>
      <c r="G7" s="36" t="s">
        <v>185</v>
      </c>
      <c r="H7" s="37" t="s">
        <v>123</v>
      </c>
      <c r="I7" s="36" t="s">
        <v>186</v>
      </c>
      <c r="J7" s="36" t="s">
        <v>187</v>
      </c>
      <c r="K7" s="63" t="str">
        <f>HYPERLINK("https://www.thewindpower.net/actors_main_en_249.php","Link")</f>
        <v>Link</v>
      </c>
      <c r="L7" s="51">
        <v>45344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24</v>
      </c>
      <c r="B3" s="41" t="s">
        <v>188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189</v>
      </c>
      <c r="I3" s="41" t="s">
        <v>189</v>
      </c>
      <c r="J3" s="41" t="s">
        <v>128</v>
      </c>
      <c r="K3" s="41" t="s">
        <v>123</v>
      </c>
      <c r="L3" s="41" t="s">
        <v>190</v>
      </c>
      <c r="M3" s="41" t="s">
        <v>123</v>
      </c>
      <c r="N3" s="48" t="str">
        <f>HYPERLINK("https://www.thewindpower.net/manufacturer_en_24.php","Link")</f>
        <v>Link</v>
      </c>
      <c r="O3" s="47">
        <v>45399</v>
      </c>
    </row>
    <row r="4" spans="1:15" ht="12.75">
      <c r="A4" s="41">
        <v>42</v>
      </c>
      <c r="B4" s="41" t="s">
        <v>134</v>
      </c>
      <c r="C4" s="41" t="s">
        <v>192</v>
      </c>
      <c r="D4" s="41" t="s">
        <v>193</v>
      </c>
      <c r="E4" s="41" t="s">
        <v>194</v>
      </c>
      <c r="F4" s="41" t="s">
        <v>195</v>
      </c>
      <c r="G4" s="41" t="s">
        <v>196</v>
      </c>
      <c r="H4" s="41" t="s">
        <v>189</v>
      </c>
      <c r="I4" s="41" t="s">
        <v>189</v>
      </c>
      <c r="J4" s="41" t="s">
        <v>128</v>
      </c>
      <c r="K4" s="41">
        <v>1979</v>
      </c>
      <c r="L4" s="41" t="s">
        <v>197</v>
      </c>
      <c r="M4" s="41" t="s">
        <v>189</v>
      </c>
      <c r="N4" s="48" t="str">
        <f>HYPERLINK("https://www.thewindpower.net/manufacturer_en_42.php","Link")</f>
        <v>Link</v>
      </c>
      <c r="O4" s="47">
        <v>45330</v>
      </c>
    </row>
    <row r="5" spans="1:15" ht="12.75">
      <c r="A5" s="41">
        <v>40</v>
      </c>
      <c r="B5" s="41" t="s">
        <v>139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134</v>
      </c>
      <c r="I5" s="41" t="s">
        <v>134</v>
      </c>
      <c r="J5" s="41" t="s">
        <v>128</v>
      </c>
      <c r="K5" s="41" t="s">
        <v>123</v>
      </c>
      <c r="L5" s="41" t="s">
        <v>191</v>
      </c>
      <c r="M5" s="41">
        <v>1998</v>
      </c>
      <c r="N5" s="48" t="str">
        <f>HYPERLINK("https://www.thewindpower.net/manufacturer_en_40.php","Link")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300.2</v>
      </c>
      <c r="D3" s="49">
        <v>18.8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361</v>
      </c>
      <c r="C4" s="49">
        <v>342.2</v>
      </c>
      <c r="D4" s="49">
        <v>18.8</v>
      </c>
      <c r="F4" s="41">
        <v>1998</v>
      </c>
      <c r="G4" s="49">
        <f aca="true" t="shared" si="0" ref="G4:I7">B4-B3</f>
        <v>42</v>
      </c>
      <c r="H4" s="49">
        <f t="shared" si="0"/>
        <v>42</v>
      </c>
      <c r="I4" s="49">
        <f t="shared" si="0"/>
        <v>0</v>
      </c>
      <c r="K4" s="41">
        <v>1998</v>
      </c>
      <c r="L4" s="56">
        <f aca="true" t="shared" si="1" ref="L4:M7">(B4-B3)/B3</f>
        <v>0.13166144200626959</v>
      </c>
      <c r="M4" s="56">
        <f t="shared" si="1"/>
        <v>0.13990672884743505</v>
      </c>
      <c r="N4" s="56">
        <v>0</v>
      </c>
    </row>
    <row r="5" spans="1:14" ht="12.75">
      <c r="A5" s="41">
        <v>1999</v>
      </c>
      <c r="B5" s="49">
        <v>409</v>
      </c>
      <c r="C5" s="49">
        <v>390.2</v>
      </c>
      <c r="D5" s="49">
        <v>18.8</v>
      </c>
      <c r="F5" s="41">
        <v>1999</v>
      </c>
      <c r="G5" s="49">
        <f t="shared" si="0"/>
        <v>48</v>
      </c>
      <c r="H5" s="49">
        <f t="shared" si="0"/>
        <v>48</v>
      </c>
      <c r="I5" s="49">
        <f t="shared" si="0"/>
        <v>0</v>
      </c>
      <c r="K5" s="41">
        <v>1999</v>
      </c>
      <c r="L5" s="56">
        <f t="shared" si="1"/>
        <v>0.1329639889196676</v>
      </c>
      <c r="M5" s="56">
        <f t="shared" si="1"/>
        <v>0.1402688486265342</v>
      </c>
      <c r="N5" s="56">
        <v>0</v>
      </c>
    </row>
    <row r="6" spans="1:14" ht="12.75">
      <c r="A6" s="41">
        <v>2000</v>
      </c>
      <c r="B6" s="49">
        <v>440</v>
      </c>
      <c r="C6" s="49">
        <v>421.2</v>
      </c>
      <c r="D6" s="49">
        <v>18.8</v>
      </c>
      <c r="F6" s="41">
        <v>2000</v>
      </c>
      <c r="G6" s="49">
        <f t="shared" si="0"/>
        <v>31</v>
      </c>
      <c r="H6" s="49">
        <f t="shared" si="0"/>
        <v>31</v>
      </c>
      <c r="I6" s="49">
        <f t="shared" si="0"/>
        <v>0</v>
      </c>
      <c r="K6" s="41">
        <v>2000</v>
      </c>
      <c r="L6" s="56">
        <f t="shared" si="1"/>
        <v>0.07579462102689487</v>
      </c>
      <c r="M6" s="56">
        <f t="shared" si="1"/>
        <v>0.07944643772424398</v>
      </c>
      <c r="N6" s="56">
        <v>0</v>
      </c>
    </row>
    <row r="7" spans="1:14" ht="12.75">
      <c r="A7" s="41">
        <v>2001</v>
      </c>
      <c r="B7" s="49">
        <v>481</v>
      </c>
      <c r="C7" s="49">
        <v>462.2</v>
      </c>
      <c r="D7" s="49">
        <v>18.8</v>
      </c>
      <c r="F7" s="41">
        <v>2001</v>
      </c>
      <c r="G7" s="49">
        <f t="shared" si="0"/>
        <v>41</v>
      </c>
      <c r="H7" s="49">
        <f t="shared" si="0"/>
        <v>41</v>
      </c>
      <c r="I7" s="49">
        <f t="shared" si="0"/>
        <v>0</v>
      </c>
      <c r="K7" s="41">
        <v>2001</v>
      </c>
      <c r="L7" s="56">
        <f t="shared" si="1"/>
        <v>0.09318181818181819</v>
      </c>
      <c r="M7" s="56">
        <f t="shared" si="1"/>
        <v>0.09734093067426401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