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497" activeTab="2"/>
  </bookViews>
  <sheets>
    <sheet name="Source" sheetId="1" r:id="rId1"/>
    <sheet name="Read me" sheetId="2" r:id="rId2"/>
    <sheet name="Windfarms" sheetId="3" r:id="rId3"/>
    <sheet name="Actors" sheetId="4" r:id="rId4"/>
    <sheet name="Manufacturers" sheetId="5" r:id="rId5"/>
    <sheet name="Capacities" sheetId="6" r:id="rId6"/>
  </sheets>
  <definedNames>
    <definedName name="_xlnm._FilterDatabase" localSheetId="3" hidden="1">'Actors'!$A$2:$L$2</definedName>
    <definedName name="_xlnm._FilterDatabase" localSheetId="5" hidden="1">'Capacities'!$A$2:$D$2</definedName>
    <definedName name="_xlnm._FilterDatabase" localSheetId="4" hidden="1">'Manufacturers'!$A$2:$O$2</definedName>
    <definedName name="_xlnm._FilterDatabase" localSheetId="2" hidden="1">'Windfarms'!$A$2:$X$1311</definedName>
  </definedNames>
  <calcPr fullCalcOnLoad="1"/>
</workbook>
</file>

<file path=xl/sharedStrings.xml><?xml version="1.0" encoding="utf-8"?>
<sst xmlns="http://schemas.openxmlformats.org/spreadsheetml/2006/main" count="464" uniqueCount="191">
  <si>
    <t>ID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</si>
  <si>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</si>
  <si>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</si>
  <si>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</si>
  <si>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</si>
  <si>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</si>
  <si>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</si>
  <si>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</si>
  <si>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</si>
  <si>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</si>
  <si>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</si>
  <si>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</si>
  <si>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</si>
  <si>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</si>
  <si>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</si>
  <si>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</si>
  <si>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</si>
  <si>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</si>
  <si>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</si>
  <si>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</si>
  <si>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</si>
  <si>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</si>
  <si>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</si>
  <si>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</si>
  <si>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</si>
  <si>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</si>
  <si>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</si>
  <si>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</si>
  <si>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</si>
  <si>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</si>
  <si>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</si>
  <si>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</si>
  <si>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</si>
  <si>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</si>
  <si>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</si>
  <si>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</si>
  <si>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</si>
  <si>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</si>
  <si>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</si>
  <si>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</si>
  <si>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</si>
  <si>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</si>
  <si>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</si>
  <si>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</si>
  <si>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</si>
  <si>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</si>
  <si>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</si>
  <si>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</si>
  <si>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</si>
  <si>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</si>
  <si>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</si>
  <si>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</si>
  <si>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</si>
  <si>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</si>
  <si>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</si>
  <si>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</si>
  <si>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</si>
  <si>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</si>
  <si>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</si>
  <si>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</si>
  <si>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</si>
  <si>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</si>
  <si>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</si>
  <si>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</si>
  <si>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</si>
  <si>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</si>
  <si>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</si>
  <si>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</si>
  <si>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</si>
  <si>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</si>
  <si>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Address</t>
  </si>
  <si>
    <t>Phone</t>
  </si>
  <si>
    <t>Fax</t>
  </si>
  <si>
    <t>Corporate mail</t>
  </si>
  <si>
    <t>Website</t>
  </si>
  <si>
    <t>Mail</t>
  </si>
  <si>
    <t>New name</t>
  </si>
  <si>
    <t>Licence</t>
  </si>
  <si>
    <t>Active since</t>
  </si>
  <si>
    <t>Status switch date</t>
  </si>
  <si>
    <t>#NA = not applicable</t>
  </si>
  <si>
    <t>Owner ID (first column) or name, #NA = not applicable</t>
  </si>
  <si>
    <t>Yes = production under licence</t>
  </si>
  <si>
    <t>Format : yyyy</t>
  </si>
  <si>
    <t>Format : yyyy
#NA = not applicable</t>
  </si>
  <si>
    <t>Year</t>
  </si>
  <si>
    <t>Onshore + offshore</t>
  </si>
  <si>
    <t>Onshore</t>
  </si>
  <si>
    <t>Offshore</t>
  </si>
  <si>
    <t>MW</t>
  </si>
  <si>
    <t>Windfarms</t>
  </si>
  <si>
    <t>Actors</t>
  </si>
  <si>
    <t>Actor name</t>
  </si>
  <si>
    <t>Actor address</t>
  </si>
  <si>
    <t>Actor main phone</t>
  </si>
  <si>
    <t>Actor main fax</t>
  </si>
  <si>
    <t>Actor main mail</t>
  </si>
  <si>
    <t>Actor main website</t>
  </si>
  <si>
    <t>Update date (format: dd/mm/yyyy)</t>
  </si>
  <si>
    <t>Capacities</t>
  </si>
  <si>
    <t>Manufacturers</t>
  </si>
  <si>
    <t>Manufacturer name</t>
  </si>
  <si>
    <t>Manufacturer address</t>
  </si>
  <si>
    <t>Manufacturer main phone</t>
  </si>
  <si>
    <t>Manufacturer main fax</t>
  </si>
  <si>
    <t>Manufacturer main mail</t>
  </si>
  <si>
    <t>Manufacturer website</t>
  </si>
  <si>
    <t>If appropriate, the new manufacturer name (#NA = not applicable)</t>
  </si>
  <si>
    <t>Owner ID (please refer to first column) or name (#NA = not applicable)</t>
  </si>
  <si>
    <t>Start of operations (format: yyyy)</t>
  </si>
  <si>
    <t>Current company status</t>
  </si>
  <si>
    <t>Status date</t>
  </si>
  <si>
    <t>Date of current status (format: yyyy, #NA = not applicable)</t>
  </si>
  <si>
    <t>Growth</t>
  </si>
  <si>
    <t>%</t>
  </si>
  <si>
    <t>Involved as developer</t>
  </si>
  <si>
    <t>Involved as operator</t>
  </si>
  <si>
    <t>Involved as owner</t>
  </si>
  <si>
    <t>Year since 1997</t>
  </si>
  <si>
    <t>Capacity and growth (MW and %) for onshore + offshore markets</t>
  </si>
  <si>
    <t>Capacity and growth (MW and %) for onshore market</t>
  </si>
  <si>
    <t>Capacity and growth (MW and %) for offshore market</t>
  </si>
  <si>
    <t>The Wind Power EI</t>
  </si>
  <si>
    <t>#ND</t>
  </si>
  <si>
    <t>Maharashtra</t>
  </si>
  <si>
    <t>Vankuswade</t>
  </si>
  <si>
    <t>Satara</t>
  </si>
  <si>
    <t>No</t>
  </si>
  <si>
    <t>Suzlon</t>
  </si>
  <si>
    <t>S66/1250</t>
  </si>
  <si>
    <t>2015/08</t>
  </si>
  <si>
    <t>Production</t>
  </si>
  <si>
    <t>Tamil Nadu</t>
  </si>
  <si>
    <t>Muppandal</t>
  </si>
  <si>
    <t>Gujarat</t>
  </si>
  <si>
    <t>Jangi</t>
  </si>
  <si>
    <t>Vestas</t>
  </si>
  <si>
    <t>V82/1650</t>
  </si>
  <si>
    <t>Powerica Ltd.</t>
  </si>
  <si>
    <t>2011/01</t>
  </si>
  <si>
    <t>Vankusawade Wind Park</t>
  </si>
  <si>
    <t>S33/350</t>
  </si>
  <si>
    <t>Andhra Pradesh</t>
  </si>
  <si>
    <t>Amidyala</t>
  </si>
  <si>
    <t>Axis Energy Group</t>
  </si>
  <si>
    <t>Kayathar</t>
  </si>
  <si>
    <t>Kayathar Subhash</t>
  </si>
  <si>
    <t>Kerala</t>
  </si>
  <si>
    <t>Ramakkalmedu</t>
  </si>
  <si>
    <t>Subhash Ltd</t>
  </si>
  <si>
    <t>Muppandal Wind</t>
  </si>
  <si>
    <t>Muppandal Wind Farm</t>
  </si>
  <si>
    <t>Gujdimangalam</t>
  </si>
  <si>
    <t>Gujdimangalam Wind Farm</t>
  </si>
  <si>
    <t>Puthlur</t>
  </si>
  <si>
    <t>Puthlur RCI</t>
  </si>
  <si>
    <t>Wescare</t>
  </si>
  <si>
    <t>Yes</t>
  </si>
  <si>
    <t>One Earth
Opp. Magarpatta City
Hadapsar
Pune 411028</t>
  </si>
  <si>
    <t>+91-20-67022000 / 61356135 / 67202500</t>
  </si>
  <si>
    <t>http://www.suzlon.com</t>
  </si>
  <si>
    <t>MSPL Limited</t>
  </si>
  <si>
    <t>Baldota Bhavan
117, Maharshi Karve Road,
Mumbai 400020.
Maharashtra</t>
  </si>
  <si>
    <t>(+91) (22) 22030989</t>
  </si>
  <si>
    <t>email@mspllimited.com</t>
  </si>
  <si>
    <t>https://baldota.co.in</t>
  </si>
  <si>
    <t>Arvind</t>
  </si>
  <si>
    <t>Naroda Road
Ahmedabad - 380 025
Gujarat</t>
  </si>
  <si>
    <t>+91-79-30138000</t>
  </si>
  <si>
    <t>info@arvind.in</t>
  </si>
  <si>
    <t>http://www.arvind.com</t>
  </si>
  <si>
    <t>Veer Energy</t>
  </si>
  <si>
    <t>629-A, Gazdar House, 1st Flr
Near Kalbadevi Post Office
J.S.S. Marg, Mumbai: 400002</t>
  </si>
  <si>
    <t>022-22072641/42/43</t>
  </si>
  <si>
    <t>info@veerenergy.com</t>
  </si>
  <si>
    <t>http://www.veerenergy.net</t>
  </si>
  <si>
    <t>DLF Group</t>
  </si>
  <si>
    <t>http://www.dlf.in</t>
  </si>
  <si>
    <t>One Earth, Opp. Magarpatta City, --Hadapsar--Pune 411028</t>
  </si>
  <si>
    <t>+91 20-67022000 / 61356135 / 67202500</t>
  </si>
  <si>
    <t>#NA</t>
  </si>
  <si>
    <t>Active</t>
  </si>
  <si>
    <t>Inox Wind</t>
  </si>
  <si>
    <t>Inox Tower--Plot No. 17, Sector 16-A,--Noida - 201301, U.P.</t>
  </si>
  <si>
    <t>+91 120 6149 600</t>
  </si>
  <si>
    <t>+91 120 6149 610</t>
  </si>
  <si>
    <t>enquiry@inoxwind.com</t>
  </si>
  <si>
    <t>http://www.inoxwind.com</t>
  </si>
  <si>
    <t>PowerWind</t>
  </si>
  <si>
    <t>Doesn't exist anymore</t>
  </si>
  <si>
    <t>Sample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</si>
</sst>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,##0.0"/>
    <numFmt numFmtId="175" formatCode="_-* #,##0\ _€_-;\-* #,##0\ _€_-;_-* &quot;-&quot;??\ _€_-;_-@_-"/>
    <numFmt numFmtId="176" formatCode="0.0%"/>
    <numFmt numFmtId="177" formatCode="_-* #\ ##0\ _€_-;\-* #\ ##0\ _€_-;_-* &quot;-&quot;??\ _€_-;_-@_-"/>
    <numFmt numFmtId="178" formatCode="_-* #.##0\ _€_-;\-* #.##0\ _€_-;_-* &quot;-&quot;??\ _€_-;_-@_-"/>
  </numFmts>
  <fonts count="50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2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0" fillId="0" borderId="18" xfId="52" applyBorder="1">
      <alignment/>
      <protection/>
    </xf>
    <xf numFmtId="0" fontId="0" fillId="0" borderId="19" xfId="52" applyBorder="1">
      <alignment/>
      <protection/>
    </xf>
    <xf numFmtId="0" fontId="48" fillId="0" borderId="0" xfId="0" applyFont="1" applyAlignment="1">
      <alignment horizontal="left"/>
    </xf>
    <xf numFmtId="0" fontId="49" fillId="0" borderId="0" xfId="52" applyFont="1">
      <alignment/>
      <protection/>
    </xf>
    <xf numFmtId="0" fontId="1" fillId="33" borderId="0" xfId="53" applyFont="1" applyFill="1" applyAlignment="1">
      <alignment horizontal="left" vertical="top" wrapText="1"/>
      <protection/>
    </xf>
    <xf numFmtId="1" fontId="1" fillId="33" borderId="0" xfId="53" applyNumberFormat="1" applyFont="1" applyFill="1" applyAlignment="1">
      <alignment horizontal="left" vertical="top" wrapText="1"/>
      <protection/>
    </xf>
    <xf numFmtId="169" fontId="1" fillId="33" borderId="0" xfId="53" applyNumberFormat="1" applyFont="1" applyFill="1" applyAlignment="1">
      <alignment horizontal="left" vertical="top" wrapText="1"/>
      <protection/>
    </xf>
    <xf numFmtId="0" fontId="29" fillId="0" borderId="0" xfId="53" applyAlignment="1">
      <alignment horizontal="left"/>
      <protection/>
    </xf>
    <xf numFmtId="0" fontId="29" fillId="34" borderId="10" xfId="53" applyFill="1" applyBorder="1" applyAlignment="1">
      <alignment horizontal="left" vertical="top" wrapText="1"/>
      <protection/>
    </xf>
    <xf numFmtId="169" fontId="29" fillId="34" borderId="10" xfId="53" applyNumberFormat="1" applyFill="1" applyBorder="1" applyAlignment="1">
      <alignment horizontal="left" vertical="top" wrapText="1"/>
      <protection/>
    </xf>
    <xf numFmtId="0" fontId="29" fillId="0" borderId="0" xfId="53" applyAlignment="1">
      <alignment horizontal="left" wrapText="1"/>
      <protection/>
    </xf>
    <xf numFmtId="0" fontId="29" fillId="0" borderId="0" xfId="53" applyAlignment="1">
      <alignment horizontal="left" vertical="top"/>
      <protection/>
    </xf>
    <xf numFmtId="1" fontId="29" fillId="0" borderId="0" xfId="53" applyNumberFormat="1" applyAlignment="1">
      <alignment horizontal="left" vertical="top"/>
      <protection/>
    </xf>
    <xf numFmtId="0" fontId="4" fillId="0" borderId="0" xfId="0" applyFont="1" applyAlignment="1">
      <alignment horizontal="left" wrapText="1"/>
    </xf>
    <xf numFmtId="0" fontId="0" fillId="34" borderId="1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169" fontId="0" fillId="34" borderId="10" xfId="0" applyNumberFormat="1" applyFill="1" applyBorder="1" applyAlignment="1">
      <alignment horizontal="left" vertical="top" wrapText="1"/>
    </xf>
    <xf numFmtId="3" fontId="0" fillId="0" borderId="0" xfId="0" applyNumberFormat="1" applyAlignment="1">
      <alignment horizontal="left" vertical="top"/>
    </xf>
    <xf numFmtId="169" fontId="0" fillId="0" borderId="0" xfId="0" applyNumberFormat="1" applyAlignment="1">
      <alignment horizontal="left" vertical="top"/>
    </xf>
    <xf numFmtId="0" fontId="36" fillId="0" borderId="0" xfId="44" applyAlignment="1">
      <alignment horizontal="left"/>
    </xf>
    <xf numFmtId="175" fontId="0" fillId="0" borderId="0" xfId="48" applyNumberFormat="1" applyAlignment="1">
      <alignment horizontal="left" vertical="top"/>
    </xf>
    <xf numFmtId="0" fontId="48" fillId="0" borderId="0" xfId="53" applyFont="1" applyAlignment="1">
      <alignment horizontal="left" vertical="top"/>
      <protection/>
    </xf>
    <xf numFmtId="169" fontId="29" fillId="0" borderId="0" xfId="53" applyNumberFormat="1" applyAlignment="1">
      <alignment horizontal="left" vertical="top"/>
      <protection/>
    </xf>
    <xf numFmtId="0" fontId="3" fillId="0" borderId="0" xfId="0" applyFont="1" applyAlignment="1">
      <alignment/>
    </xf>
    <xf numFmtId="174" fontId="1" fillId="33" borderId="0" xfId="0" applyNumberFormat="1" applyFont="1" applyFill="1" applyAlignment="1">
      <alignment horizontal="left" vertical="top" wrapText="1"/>
    </xf>
    <xf numFmtId="1" fontId="1" fillId="33" borderId="0" xfId="0" applyNumberFormat="1" applyFont="1" applyFill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176" fontId="0" fillId="0" borderId="0" xfId="55" applyNumberFormat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52" applyFont="1" applyAlignment="1">
      <alignment horizontal="right"/>
      <protection/>
    </xf>
    <xf numFmtId="0" fontId="0" fillId="0" borderId="0" xfId="52" applyAlignment="1">
      <alignment horizontal="left"/>
      <protection/>
    </xf>
    <xf numFmtId="170" fontId="0" fillId="0" borderId="0" xfId="52" applyNumberFormat="1" applyAlignment="1">
      <alignment horizontal="left"/>
      <protection/>
    </xf>
    <xf numFmtId="0" fontId="29" fillId="0" borderId="0" xfId="53" applyAlignment="1">
      <alignment horizontal="left" vertical="top" wrapText="1"/>
      <protection/>
    </xf>
    <xf numFmtId="0" fontId="36" fillId="0" borderId="0" xfId="44" applyAlignment="1">
      <alignment horizontal="left" vertical="top"/>
    </xf>
    <xf numFmtId="0" fontId="36" fillId="0" borderId="0" xfId="44" applyBorder="1" applyAlignment="1">
      <alignment horizontal="center"/>
    </xf>
    <xf numFmtId="0" fontId="0" fillId="0" borderId="21" xfId="52" applyBorder="1" applyAlignment="1">
      <alignment horizontal="center"/>
      <protection/>
    </xf>
    <xf numFmtId="0" fontId="0" fillId="0" borderId="22" xfId="52" applyBorder="1" applyAlignment="1">
      <alignment horizontal="center"/>
      <protection/>
    </xf>
    <xf numFmtId="0" fontId="0" fillId="0" borderId="23" xfId="52" applyBorder="1" applyAlignment="1">
      <alignment horizontal="center"/>
      <protection/>
    </xf>
    <xf numFmtId="0" fontId="0" fillId="0" borderId="24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25" xfId="52" applyBorder="1" applyAlignment="1">
      <alignment horizontal="center"/>
      <protection/>
    </xf>
    <xf numFmtId="0" fontId="0" fillId="0" borderId="26" xfId="52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0" fillId="0" borderId="27" xfId="52" applyBorder="1" applyAlignment="1">
      <alignment horizontal="center"/>
      <protection/>
    </xf>
    <xf numFmtId="0" fontId="2" fillId="0" borderId="0" xfId="52" applyFont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25"/>
          <c:y val="-0.0085"/>
          <c:w val="0.982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Capacities!$C$1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Capacities!$C$3:$C$29</c:f>
              <c:numCache/>
            </c:numRef>
          </c:val>
        </c:ser>
        <c:ser>
          <c:idx val="2"/>
          <c:order val="1"/>
          <c:tx>
            <c:strRef>
              <c:f>Capacities!$D$1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Capacities!$D$3:$D$29</c:f>
              <c:numCache/>
            </c:numRef>
          </c:val>
        </c:ser>
        <c:overlap val="100"/>
        <c:axId val="20926259"/>
        <c:axId val="54118604"/>
      </c:barChart>
      <c:catAx>
        <c:axId val="209262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118604"/>
        <c:crosses val="autoZero"/>
        <c:auto val="1"/>
        <c:lblOffset val="100"/>
        <c:tickLblSkip val="2"/>
        <c:noMultiLvlLbl val="0"/>
      </c:catAx>
      <c:valAx>
        <c:axId val="541186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9262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914"/>
          <c:w val="0.238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5"/>
          <c:y val="-0.0085"/>
          <c:w val="0.9827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Capacities!$H$1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Capacities!$H$3:$H$29</c:f>
              <c:numCache/>
            </c:numRef>
          </c:val>
        </c:ser>
        <c:ser>
          <c:idx val="2"/>
          <c:order val="1"/>
          <c:tx>
            <c:strRef>
              <c:f>Capacities!$I$1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Capacities!$I$3:$I$29</c:f>
              <c:numCache/>
            </c:numRef>
          </c:val>
        </c:ser>
        <c:overlap val="100"/>
        <c:axId val="17305389"/>
        <c:axId val="21530774"/>
      </c:barChart>
      <c:catAx>
        <c:axId val="173053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530774"/>
        <c:crosses val="autoZero"/>
        <c:auto val="1"/>
        <c:lblOffset val="100"/>
        <c:tickLblSkip val="2"/>
        <c:noMultiLvlLbl val="0"/>
      </c:catAx>
      <c:valAx>
        <c:axId val="215307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3053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85"/>
          <c:w val="0.9675"/>
          <c:h val="0.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Capacities!$M$1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Capacities!$M$3:$M$29</c:f>
              <c:numCache/>
            </c:numRef>
          </c:val>
        </c:ser>
        <c:ser>
          <c:idx val="2"/>
          <c:order val="1"/>
          <c:tx>
            <c:strRef>
              <c:f>Capacities!$N$1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Capacities!$N$3:$N$28</c:f>
              <c:numCache/>
            </c:numRef>
          </c:val>
        </c:ser>
        <c:axId val="59559239"/>
        <c:axId val="66271104"/>
      </c:barChart>
      <c:catAx>
        <c:axId val="595592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271104"/>
        <c:crosses val="autoZero"/>
        <c:auto val="1"/>
        <c:lblOffset val="100"/>
        <c:tickLblSkip val="2"/>
        <c:noMultiLvlLbl val="0"/>
      </c:catAx>
      <c:valAx>
        <c:axId val="662711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5592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66675</xdr:rowOff>
    </xdr:from>
    <xdr:to>
      <xdr:col>3</xdr:col>
      <xdr:colOff>1228725</xdr:colOff>
      <xdr:row>47</xdr:row>
      <xdr:rowOff>57150</xdr:rowOff>
    </xdr:to>
    <xdr:graphicFrame>
      <xdr:nvGraphicFramePr>
        <xdr:cNvPr id="1" name="Graphique 1"/>
        <xdr:cNvGraphicFramePr/>
      </xdr:nvGraphicFramePr>
      <xdr:xfrm>
        <a:off x="38100" y="4924425"/>
        <a:ext cx="4200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30</xdr:row>
      <xdr:rowOff>66675</xdr:rowOff>
    </xdr:from>
    <xdr:to>
      <xdr:col>8</xdr:col>
      <xdr:colOff>1162050</xdr:colOff>
      <xdr:row>47</xdr:row>
      <xdr:rowOff>57150</xdr:rowOff>
    </xdr:to>
    <xdr:graphicFrame>
      <xdr:nvGraphicFramePr>
        <xdr:cNvPr id="2" name="Graphique 2"/>
        <xdr:cNvGraphicFramePr/>
      </xdr:nvGraphicFramePr>
      <xdr:xfrm>
        <a:off x="4752975" y="4924425"/>
        <a:ext cx="4057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114300</xdr:colOff>
      <xdr:row>30</xdr:row>
      <xdr:rowOff>85725</xdr:rowOff>
    </xdr:from>
    <xdr:to>
      <xdr:col>13</xdr:col>
      <xdr:colOff>1162050</xdr:colOff>
      <xdr:row>47</xdr:row>
      <xdr:rowOff>76200</xdr:rowOff>
    </xdr:to>
    <xdr:graphicFrame>
      <xdr:nvGraphicFramePr>
        <xdr:cNvPr id="3" name="Graphique 3"/>
        <xdr:cNvGraphicFramePr/>
      </xdr:nvGraphicFramePr>
      <xdr:xfrm>
        <a:off x="9391650" y="4943475"/>
        <a:ext cx="40576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68</v>
      </c>
    </row>
    <row r="3" spans="2:13" ht="12.75">
      <c r="B3" s="22"/>
      <c r="K3" s="23"/>
      <c r="M3" s="28" t="s">
        <v>69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74" t="s">
        <v>122</v>
      </c>
      <c r="D9" s="74"/>
      <c r="E9" s="74"/>
      <c r="F9" s="74"/>
      <c r="G9" s="74"/>
      <c r="H9" s="74"/>
      <c r="I9" s="74"/>
      <c r="J9" s="74"/>
      <c r="K9" s="23"/>
    </row>
    <row r="10" spans="2:11" ht="12.75">
      <c r="B10" s="22"/>
      <c r="C10" s="69" t="s">
        <v>58</v>
      </c>
      <c r="D10" s="69"/>
      <c r="E10" s="69"/>
      <c r="F10" s="69"/>
      <c r="G10" s="69"/>
      <c r="H10" s="69"/>
      <c r="I10" s="69"/>
      <c r="J10" s="69"/>
      <c r="K10" s="23"/>
    </row>
    <row r="11" spans="2:11" ht="12.75">
      <c r="B11" s="22"/>
      <c r="C11" s="69" t="s">
        <v>31</v>
      </c>
      <c r="D11" s="69"/>
      <c r="E11" s="69"/>
      <c r="F11" s="69"/>
      <c r="G11" s="69"/>
      <c r="H11" s="69"/>
      <c r="I11" s="69"/>
      <c r="J11" s="69"/>
      <c r="K11" s="23"/>
    </row>
    <row r="12" spans="2:11" ht="12.75">
      <c r="B12" s="22"/>
      <c r="C12" s="69" t="s">
        <v>27</v>
      </c>
      <c r="D12" s="69"/>
      <c r="E12" s="69"/>
      <c r="F12" s="69"/>
      <c r="G12" s="69"/>
      <c r="H12" s="69"/>
      <c r="I12" s="69"/>
      <c r="J12" s="69"/>
      <c r="K12" s="23"/>
    </row>
    <row r="13" spans="2:11" ht="12.75">
      <c r="B13" s="22"/>
      <c r="C13" s="69" t="s">
        <v>28</v>
      </c>
      <c r="D13" s="69"/>
      <c r="E13" s="69"/>
      <c r="F13" s="69"/>
      <c r="G13" s="69"/>
      <c r="H13" s="69"/>
      <c r="I13" s="69"/>
      <c r="J13" s="69"/>
      <c r="K13" s="23"/>
    </row>
    <row r="14" spans="2:11" ht="12.75">
      <c r="B14" s="22"/>
      <c r="C14" s="64" t="s">
        <v>60</v>
      </c>
      <c r="D14" s="64"/>
      <c r="E14" s="64"/>
      <c r="F14" s="64"/>
      <c r="G14" s="64"/>
      <c r="H14" s="64"/>
      <c r="I14" s="64"/>
      <c r="J14" s="64"/>
      <c r="K14" s="23"/>
    </row>
    <row r="15" spans="2:11" ht="12.75">
      <c r="B15" s="22"/>
      <c r="C15" s="64" t="s">
        <v>29</v>
      </c>
      <c r="D15" s="64"/>
      <c r="E15" s="64"/>
      <c r="F15" s="64"/>
      <c r="G15" s="64"/>
      <c r="H15" s="64"/>
      <c r="I15" s="64"/>
      <c r="J15" s="64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65" t="s">
        <v>35</v>
      </c>
      <c r="D19" s="66"/>
      <c r="E19" s="66"/>
      <c r="F19" s="66"/>
      <c r="G19" s="66"/>
      <c r="H19" s="66"/>
      <c r="I19" s="66"/>
      <c r="J19" s="67"/>
      <c r="K19" s="23"/>
    </row>
    <row r="20" spans="2:11" ht="12.75">
      <c r="B20" s="22"/>
      <c r="C20" s="68" t="s">
        <v>59</v>
      </c>
      <c r="D20" s="69"/>
      <c r="E20" s="69"/>
      <c r="F20" s="69"/>
      <c r="G20" s="69"/>
      <c r="H20" s="69"/>
      <c r="I20" s="69"/>
      <c r="J20" s="70"/>
      <c r="K20" s="23"/>
    </row>
    <row r="21" spans="2:11" ht="12.75">
      <c r="B21" s="22"/>
      <c r="C21" s="71" t="s">
        <v>30</v>
      </c>
      <c r="D21" s="72"/>
      <c r="E21" s="72"/>
      <c r="F21" s="72"/>
      <c r="G21" s="72"/>
      <c r="H21" s="72"/>
      <c r="I21" s="72"/>
      <c r="J21" s="73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59" t="s">
        <v>65</v>
      </c>
      <c r="D24" s="60"/>
      <c r="G24" s="59" t="s">
        <v>33</v>
      </c>
      <c r="H24" s="60" t="s">
        <v>190</v>
      </c>
      <c r="K24" s="23"/>
    </row>
    <row r="25" spans="2:11" ht="12.75">
      <c r="B25" s="22"/>
      <c r="C25" s="59" t="s">
        <v>66</v>
      </c>
      <c r="D25" s="60"/>
      <c r="H25" s="60"/>
      <c r="K25" s="23"/>
    </row>
    <row r="26" spans="2:11" ht="12.75">
      <c r="B26" s="22"/>
      <c r="C26" s="59" t="s">
        <v>32</v>
      </c>
      <c r="D26" s="61">
        <v>45414.60045138889</v>
      </c>
      <c r="H26" s="60"/>
      <c r="K26" s="23"/>
    </row>
    <row r="27" spans="2:11" ht="12.75">
      <c r="B27" s="22"/>
      <c r="C27" s="59" t="s">
        <v>67</v>
      </c>
      <c r="D27" s="60"/>
      <c r="H27" s="60"/>
      <c r="K27" s="23"/>
    </row>
    <row r="28" spans="2:11" ht="12.75">
      <c r="B28" s="22"/>
      <c r="C28" s="59"/>
      <c r="D28" s="60"/>
      <c r="H28" s="60"/>
      <c r="K28" s="23"/>
    </row>
    <row r="29" spans="2:11" ht="12.75">
      <c r="B29" s="22"/>
      <c r="C29" s="59"/>
      <c r="D29" s="60"/>
      <c r="H29" s="6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bestFit="1" customWidth="1"/>
    <col min="2" max="2" width="46.7109375" style="0" bestFit="1" customWidth="1"/>
    <col min="3" max="3" width="81.57421875" style="0" bestFit="1" customWidth="1"/>
  </cols>
  <sheetData>
    <row r="1" spans="1:3" ht="13.5" customHeight="1">
      <c r="A1" s="52" t="s">
        <v>90</v>
      </c>
      <c r="B1" s="1" t="s">
        <v>0</v>
      </c>
      <c r="C1" s="2" t="s">
        <v>37</v>
      </c>
    </row>
    <row r="2" spans="2:3" ht="13.5" customHeight="1">
      <c r="B2" s="1" t="s">
        <v>1</v>
      </c>
      <c r="C2" s="2" t="s">
        <v>38</v>
      </c>
    </row>
    <row r="3" spans="2:3" ht="13.5" customHeight="1">
      <c r="B3" s="1" t="s">
        <v>2</v>
      </c>
      <c r="C3" s="2" t="s">
        <v>39</v>
      </c>
    </row>
    <row r="4" spans="2:3" ht="13.5" customHeight="1">
      <c r="B4" s="1" t="s">
        <v>3</v>
      </c>
      <c r="C4" s="2" t="s">
        <v>40</v>
      </c>
    </row>
    <row r="5" spans="2:3" ht="13.5" customHeight="1">
      <c r="B5" s="1" t="s">
        <v>4</v>
      </c>
      <c r="C5" s="2" t="s">
        <v>41</v>
      </c>
    </row>
    <row r="6" spans="2:3" ht="13.5" customHeight="1">
      <c r="B6" s="1" t="s">
        <v>5</v>
      </c>
      <c r="C6" s="2" t="s">
        <v>42</v>
      </c>
    </row>
    <row r="7" spans="2:3" ht="13.5" customHeight="1">
      <c r="B7" s="3" t="s">
        <v>6</v>
      </c>
      <c r="C7" s="4" t="s">
        <v>43</v>
      </c>
    </row>
    <row r="8" spans="2:3" ht="13.5" customHeight="1">
      <c r="B8" s="3" t="s">
        <v>7</v>
      </c>
      <c r="C8" s="4" t="s">
        <v>44</v>
      </c>
    </row>
    <row r="9" spans="2:3" ht="13.5" customHeight="1">
      <c r="B9" s="1" t="s">
        <v>24</v>
      </c>
      <c r="C9" s="2" t="s">
        <v>45</v>
      </c>
    </row>
    <row r="10" spans="2:3" ht="13.5" customHeight="1">
      <c r="B10" s="1" t="s">
        <v>8</v>
      </c>
      <c r="C10" s="2" t="s">
        <v>46</v>
      </c>
    </row>
    <row r="11" spans="2:3" ht="13.5" customHeight="1">
      <c r="B11" s="1" t="s">
        <v>47</v>
      </c>
      <c r="C11" s="2" t="s">
        <v>48</v>
      </c>
    </row>
    <row r="12" spans="2:3" ht="13.5" customHeight="1">
      <c r="B12" s="1" t="s">
        <v>9</v>
      </c>
      <c r="C12" s="2" t="s">
        <v>49</v>
      </c>
    </row>
    <row r="13" spans="2:3" ht="13.5" customHeight="1">
      <c r="B13" s="1" t="s">
        <v>10</v>
      </c>
      <c r="C13" s="2" t="s">
        <v>50</v>
      </c>
    </row>
    <row r="14" spans="2:3" ht="13.5" customHeight="1">
      <c r="B14" s="1" t="s">
        <v>11</v>
      </c>
      <c r="C14" s="2" t="s">
        <v>11</v>
      </c>
    </row>
    <row r="15" spans="2:3" ht="13.5" customHeight="1">
      <c r="B15" s="1" t="s">
        <v>12</v>
      </c>
      <c r="C15" s="2" t="s">
        <v>12</v>
      </c>
    </row>
    <row r="16" spans="2:3" ht="13.5" customHeight="1">
      <c r="B16" s="1" t="s">
        <v>13</v>
      </c>
      <c r="C16" s="2" t="s">
        <v>51</v>
      </c>
    </row>
    <row r="17" spans="2:3" ht="13.5" customHeight="1">
      <c r="B17" s="1" t="s">
        <v>14</v>
      </c>
      <c r="C17" s="2" t="s">
        <v>54</v>
      </c>
    </row>
    <row r="18" spans="2:3" ht="13.5" customHeight="1">
      <c r="B18" s="1" t="s">
        <v>15</v>
      </c>
      <c r="C18" s="2" t="s">
        <v>53</v>
      </c>
    </row>
    <row r="19" spans="2:3" ht="13.5" customHeight="1">
      <c r="B19" s="1" t="s">
        <v>16</v>
      </c>
      <c r="C19" s="2" t="s">
        <v>55</v>
      </c>
    </row>
    <row r="20" spans="2:3" ht="13.5" customHeight="1">
      <c r="B20" s="1" t="s">
        <v>17</v>
      </c>
      <c r="C20" s="2" t="s">
        <v>56</v>
      </c>
    </row>
    <row r="21" spans="2:3" ht="13.5" customHeight="1">
      <c r="B21" s="1" t="s">
        <v>18</v>
      </c>
      <c r="C21" s="2" t="s">
        <v>52</v>
      </c>
    </row>
    <row r="22" spans="2:3" ht="13.5" customHeight="1">
      <c r="B22" s="1" t="s">
        <v>61</v>
      </c>
      <c r="C22" s="2" t="s">
        <v>62</v>
      </c>
    </row>
    <row r="23" spans="2:3" ht="13.5" customHeight="1">
      <c r="B23" s="1" t="s">
        <v>63</v>
      </c>
      <c r="C23" s="2" t="s">
        <v>64</v>
      </c>
    </row>
    <row r="24" spans="2:3" ht="13.5" customHeight="1">
      <c r="B24" s="5" t="s">
        <v>19</v>
      </c>
      <c r="C24" s="6" t="s">
        <v>57</v>
      </c>
    </row>
    <row r="26" spans="1:3" ht="12.75">
      <c r="A26" s="52" t="s">
        <v>91</v>
      </c>
      <c r="B26" s="1" t="s">
        <v>0</v>
      </c>
      <c r="C26" s="2" t="s">
        <v>37</v>
      </c>
    </row>
    <row r="27" spans="2:3" ht="12.75">
      <c r="B27" s="1" t="s">
        <v>4</v>
      </c>
      <c r="C27" s="55" t="s">
        <v>92</v>
      </c>
    </row>
    <row r="28" spans="2:3" ht="12.75">
      <c r="B28" s="53" t="s">
        <v>14</v>
      </c>
      <c r="C28" s="39" t="s">
        <v>115</v>
      </c>
    </row>
    <row r="29" spans="2:3" ht="12.75">
      <c r="B29" s="1" t="s">
        <v>15</v>
      </c>
      <c r="C29" s="39" t="s">
        <v>116</v>
      </c>
    </row>
    <row r="30" spans="2:3" ht="12.75">
      <c r="B30" s="53" t="s">
        <v>16</v>
      </c>
      <c r="C30" s="39" t="s">
        <v>117</v>
      </c>
    </row>
    <row r="31" spans="2:3" ht="12.75">
      <c r="B31" s="1" t="s">
        <v>70</v>
      </c>
      <c r="C31" s="39" t="s">
        <v>93</v>
      </c>
    </row>
    <row r="32" spans="2:3" ht="12.75">
      <c r="B32" s="1" t="s">
        <v>71</v>
      </c>
      <c r="C32" s="39" t="s">
        <v>94</v>
      </c>
    </row>
    <row r="33" spans="2:3" ht="12.75">
      <c r="B33" s="54" t="s">
        <v>72</v>
      </c>
      <c r="C33" s="39" t="s">
        <v>95</v>
      </c>
    </row>
    <row r="34" spans="2:3" ht="12.75">
      <c r="B34" s="1" t="s">
        <v>73</v>
      </c>
      <c r="C34" s="39" t="s">
        <v>96</v>
      </c>
    </row>
    <row r="35" spans="2:3" ht="12.75">
      <c r="B35" s="1" t="s">
        <v>74</v>
      </c>
      <c r="C35" s="44" t="s">
        <v>97</v>
      </c>
    </row>
    <row r="36" spans="2:3" ht="12.75">
      <c r="B36" s="1" t="s">
        <v>63</v>
      </c>
      <c r="C36" s="39" t="s">
        <v>64</v>
      </c>
    </row>
    <row r="37" spans="2:3" ht="12.75">
      <c r="B37" s="1" t="s">
        <v>19</v>
      </c>
      <c r="C37" s="39" t="s">
        <v>98</v>
      </c>
    </row>
    <row r="39" spans="1:3" ht="12.75">
      <c r="A39" s="52" t="s">
        <v>99</v>
      </c>
      <c r="B39" s="1" t="s">
        <v>85</v>
      </c>
      <c r="C39" s="55" t="s">
        <v>118</v>
      </c>
    </row>
    <row r="40" spans="2:3" ht="12.75">
      <c r="B40" s="1" t="s">
        <v>86</v>
      </c>
      <c r="C40" s="39" t="s">
        <v>119</v>
      </c>
    </row>
    <row r="41" spans="2:3" ht="12.75">
      <c r="B41" s="1" t="s">
        <v>87</v>
      </c>
      <c r="C41" s="39" t="s">
        <v>120</v>
      </c>
    </row>
    <row r="42" spans="2:3" ht="12.75">
      <c r="B42" s="1" t="s">
        <v>88</v>
      </c>
      <c r="C42" s="39" t="s">
        <v>121</v>
      </c>
    </row>
    <row r="44" spans="1:3" ht="12.75">
      <c r="A44" s="52" t="s">
        <v>100</v>
      </c>
      <c r="B44" s="1" t="s">
        <v>0</v>
      </c>
      <c r="C44" s="55" t="s">
        <v>37</v>
      </c>
    </row>
    <row r="45" spans="2:3" ht="12.75">
      <c r="B45" s="1" t="s">
        <v>4</v>
      </c>
      <c r="C45" s="39" t="s">
        <v>101</v>
      </c>
    </row>
    <row r="46" spans="2:3" ht="12.75">
      <c r="B46" s="42" t="s">
        <v>70</v>
      </c>
      <c r="C46" s="44" t="s">
        <v>102</v>
      </c>
    </row>
    <row r="47" spans="2:3" ht="12.75">
      <c r="B47" s="1" t="s">
        <v>71</v>
      </c>
      <c r="C47" s="44" t="s">
        <v>103</v>
      </c>
    </row>
    <row r="48" spans="2:3" ht="12.75">
      <c r="B48" s="1" t="s">
        <v>72</v>
      </c>
      <c r="C48" s="44" t="s">
        <v>104</v>
      </c>
    </row>
    <row r="49" spans="2:3" ht="12.75">
      <c r="B49" s="1" t="s">
        <v>75</v>
      </c>
      <c r="C49" s="44" t="s">
        <v>105</v>
      </c>
    </row>
    <row r="50" spans="2:3" ht="12.75">
      <c r="B50" s="1" t="s">
        <v>74</v>
      </c>
      <c r="C50" s="44" t="s">
        <v>106</v>
      </c>
    </row>
    <row r="51" spans="2:3" ht="12.75">
      <c r="B51" s="1" t="s">
        <v>76</v>
      </c>
      <c r="C51" s="39" t="s">
        <v>107</v>
      </c>
    </row>
    <row r="52" spans="2:3" ht="12.75">
      <c r="B52" s="1" t="s">
        <v>16</v>
      </c>
      <c r="C52" s="39" t="s">
        <v>108</v>
      </c>
    </row>
    <row r="53" spans="2:3" ht="12.75">
      <c r="B53" s="1" t="s">
        <v>77</v>
      </c>
      <c r="C53" s="39" t="s">
        <v>82</v>
      </c>
    </row>
    <row r="54" spans="2:3" ht="12.75">
      <c r="B54" s="1" t="s">
        <v>78</v>
      </c>
      <c r="C54" s="39" t="s">
        <v>109</v>
      </c>
    </row>
    <row r="55" spans="2:3" ht="12.75">
      <c r="B55" s="1" t="s">
        <v>18</v>
      </c>
      <c r="C55" s="39" t="s">
        <v>110</v>
      </c>
    </row>
    <row r="56" spans="2:3" ht="12.75">
      <c r="B56" s="1" t="s">
        <v>111</v>
      </c>
      <c r="C56" s="39" t="s">
        <v>112</v>
      </c>
    </row>
    <row r="57" spans="2:3" ht="12.75">
      <c r="B57" s="1" t="s">
        <v>63</v>
      </c>
      <c r="C57" s="39" t="s">
        <v>64</v>
      </c>
    </row>
    <row r="58" spans="2:3" ht="12.75">
      <c r="B58" s="5" t="s">
        <v>19</v>
      </c>
      <c r="C58" s="39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8.00390625" style="58" customWidth="1"/>
    <col min="3" max="3" width="10.28125" style="58" customWidth="1"/>
    <col min="4" max="4" width="12.00390625" style="58" customWidth="1"/>
    <col min="5" max="5" width="12.8515625" style="10" customWidth="1"/>
    <col min="6" max="6" width="14.140625" style="15" customWidth="1"/>
    <col min="7" max="7" width="8.421875" style="16" customWidth="1"/>
    <col min="8" max="8" width="10.140625" style="16" customWidth="1"/>
    <col min="9" max="9" width="8.57421875" style="10" customWidth="1"/>
    <col min="10" max="10" width="11.28125" style="10" customWidth="1"/>
    <col min="11" max="11" width="12.140625" style="15" customWidth="1"/>
    <col min="12" max="12" width="13.140625" style="10" customWidth="1"/>
    <col min="13" max="13" width="8.57421875" style="10" customWidth="1"/>
    <col min="14" max="14" width="10.421875" style="10" customWidth="1"/>
    <col min="15" max="15" width="11.00390625" style="10" customWidth="1"/>
    <col min="16" max="16" width="9.00390625" style="15" customWidth="1"/>
    <col min="17" max="18" width="16.421875" style="10" customWidth="1"/>
    <col min="19" max="19" width="16.421875" style="15" customWidth="1"/>
    <col min="20" max="20" width="17.421875" style="10" customWidth="1"/>
    <col min="21" max="21" width="11.421875" style="10" customWidth="1"/>
    <col min="22" max="22" width="17.00390625" style="10" customWidth="1"/>
    <col min="23" max="23" width="6.7109375" style="27" customWidth="1"/>
    <col min="24" max="24" width="13.57421875" style="17" customWidth="1"/>
    <col min="25" max="16384" width="11.57421875" style="10" customWidth="1"/>
  </cols>
  <sheetData>
    <row r="1" spans="1:24" ht="38.25">
      <c r="A1" s="7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7" t="s">
        <v>24</v>
      </c>
      <c r="J1" s="7" t="s">
        <v>8</v>
      </c>
      <c r="K1" s="7" t="s">
        <v>26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1" t="s">
        <v>61</v>
      </c>
      <c r="W1" s="5" t="s">
        <v>63</v>
      </c>
      <c r="X1" s="9" t="s">
        <v>19</v>
      </c>
    </row>
    <row r="2" spans="1:24" s="14" customFormat="1" ht="38.25">
      <c r="A2" s="11" t="s">
        <v>34</v>
      </c>
      <c r="B2" s="57"/>
      <c r="C2" s="57"/>
      <c r="D2" s="57"/>
      <c r="E2" s="11"/>
      <c r="F2" s="11"/>
      <c r="G2" s="12" t="s">
        <v>20</v>
      </c>
      <c r="H2" s="12" t="s">
        <v>20</v>
      </c>
      <c r="I2" s="11" t="s">
        <v>21</v>
      </c>
      <c r="J2" s="11" t="s">
        <v>22</v>
      </c>
      <c r="K2" s="11" t="s">
        <v>25</v>
      </c>
      <c r="L2" s="11"/>
      <c r="M2" s="11"/>
      <c r="N2" s="11" t="s">
        <v>21</v>
      </c>
      <c r="O2" s="11"/>
      <c r="P2" s="11" t="s">
        <v>23</v>
      </c>
      <c r="Q2" s="11"/>
      <c r="R2" s="11"/>
      <c r="S2" s="11"/>
      <c r="T2" s="11" t="s">
        <v>36</v>
      </c>
      <c r="U2" s="11"/>
      <c r="V2" s="11" t="s">
        <v>36</v>
      </c>
      <c r="W2" s="6"/>
      <c r="X2" s="13"/>
    </row>
    <row r="3" spans="1:24" ht="12.75">
      <c r="A3" s="10">
        <v>3331</v>
      </c>
      <c r="B3" s="58" t="s">
        <v>123</v>
      </c>
      <c r="C3" s="58" t="s">
        <v>142</v>
      </c>
      <c r="D3" s="58" t="s">
        <v>123</v>
      </c>
      <c r="E3" s="10" t="s">
        <v>143</v>
      </c>
      <c r="F3" s="15" t="s">
        <v>123</v>
      </c>
      <c r="G3" s="16">
        <v>15.026</v>
      </c>
      <c r="H3" s="16">
        <v>77.385</v>
      </c>
      <c r="I3" s="10" t="s">
        <v>123</v>
      </c>
      <c r="J3" s="10" t="s">
        <v>127</v>
      </c>
      <c r="K3" s="15" t="s">
        <v>127</v>
      </c>
      <c r="L3" s="10" t="s">
        <v>123</v>
      </c>
      <c r="M3" s="10" t="s">
        <v>123</v>
      </c>
      <c r="N3" s="10" t="s">
        <v>123</v>
      </c>
      <c r="O3" s="10" t="s">
        <v>123</v>
      </c>
      <c r="P3" s="15">
        <v>50000</v>
      </c>
      <c r="Q3" s="10" t="s">
        <v>123</v>
      </c>
      <c r="R3" s="10" t="s">
        <v>123</v>
      </c>
      <c r="S3" s="15" t="s">
        <v>144</v>
      </c>
      <c r="T3" s="10" t="s">
        <v>123</v>
      </c>
      <c r="U3" s="10" t="s">
        <v>131</v>
      </c>
      <c r="W3" s="48" t="str">
        <f>HYPERLINK("https://www.thewindpower.net/windfarm_en_3331.php","Link")</f>
        <v>Link</v>
      </c>
      <c r="X3" s="17">
        <v>45274</v>
      </c>
    </row>
    <row r="4" spans="1:24" ht="12.75">
      <c r="A4" s="10">
        <v>3336</v>
      </c>
      <c r="B4" s="58" t="s">
        <v>123</v>
      </c>
      <c r="C4" s="58" t="s">
        <v>142</v>
      </c>
      <c r="D4" s="58" t="s">
        <v>154</v>
      </c>
      <c r="E4" s="10" t="s">
        <v>155</v>
      </c>
      <c r="F4" s="15" t="s">
        <v>123</v>
      </c>
      <c r="G4" s="16">
        <v>15.88</v>
      </c>
      <c r="H4" s="16">
        <v>78.6</v>
      </c>
      <c r="I4" s="10" t="s">
        <v>123</v>
      </c>
      <c r="J4" s="10" t="s">
        <v>127</v>
      </c>
      <c r="K4" s="15" t="s">
        <v>127</v>
      </c>
      <c r="L4" s="10" t="s">
        <v>123</v>
      </c>
      <c r="M4" s="10" t="s">
        <v>123</v>
      </c>
      <c r="N4" s="10" t="s">
        <v>123</v>
      </c>
      <c r="O4" s="10" t="s">
        <v>123</v>
      </c>
      <c r="P4" s="15">
        <v>20000</v>
      </c>
      <c r="Q4" s="10" t="s">
        <v>156</v>
      </c>
      <c r="R4" s="10" t="s">
        <v>156</v>
      </c>
      <c r="S4" s="15" t="s">
        <v>123</v>
      </c>
      <c r="T4" s="10" t="s">
        <v>123</v>
      </c>
      <c r="U4" s="10" t="s">
        <v>131</v>
      </c>
      <c r="W4" s="48" t="str">
        <f>HYPERLINK("https://www.thewindpower.net/windfarm_en_3336.php","Link")</f>
        <v>Link</v>
      </c>
      <c r="X4" s="17">
        <v>45272</v>
      </c>
    </row>
    <row r="5" spans="1:24" ht="12.75">
      <c r="A5" s="10">
        <v>856</v>
      </c>
      <c r="B5" s="58" t="s">
        <v>123</v>
      </c>
      <c r="C5" s="58" t="s">
        <v>134</v>
      </c>
      <c r="D5" s="58" t="s">
        <v>135</v>
      </c>
      <c r="E5" s="10" t="s">
        <v>135</v>
      </c>
      <c r="F5" s="15" t="s">
        <v>123</v>
      </c>
      <c r="G5" s="16">
        <v>23.2214314</v>
      </c>
      <c r="H5" s="16">
        <v>70.5638004</v>
      </c>
      <c r="I5" s="10" t="s">
        <v>123</v>
      </c>
      <c r="J5" s="10" t="s">
        <v>127</v>
      </c>
      <c r="K5" s="15" t="s">
        <v>127</v>
      </c>
      <c r="L5" s="10" t="s">
        <v>136</v>
      </c>
      <c r="M5" s="10" t="s">
        <v>137</v>
      </c>
      <c r="N5" s="10" t="s">
        <v>123</v>
      </c>
      <c r="O5" s="10">
        <v>6</v>
      </c>
      <c r="P5" s="15">
        <v>9900</v>
      </c>
      <c r="Q5" s="10" t="s">
        <v>138</v>
      </c>
      <c r="R5" s="10" t="s">
        <v>123</v>
      </c>
      <c r="S5" s="15" t="s">
        <v>123</v>
      </c>
      <c r="T5" s="10" t="s">
        <v>139</v>
      </c>
      <c r="U5" s="10" t="s">
        <v>131</v>
      </c>
      <c r="W5" s="48" t="str">
        <f>HYPERLINK("https://www.thewindpower.net/windfarm_en_856.php","Link")</f>
        <v>Link</v>
      </c>
      <c r="X5" s="17">
        <v>45104</v>
      </c>
    </row>
    <row r="6" spans="1:24" ht="12.75">
      <c r="A6" s="10">
        <v>3333</v>
      </c>
      <c r="B6" s="58" t="s">
        <v>123</v>
      </c>
      <c r="C6" s="58" t="s">
        <v>147</v>
      </c>
      <c r="D6" s="58" t="s">
        <v>148</v>
      </c>
      <c r="E6" s="10" t="s">
        <v>148</v>
      </c>
      <c r="F6" s="15" t="s">
        <v>123</v>
      </c>
      <c r="G6" s="16">
        <v>9.8017385</v>
      </c>
      <c r="H6" s="16">
        <v>77.2262937</v>
      </c>
      <c r="I6" s="10" t="s">
        <v>123</v>
      </c>
      <c r="J6" s="10" t="s">
        <v>127</v>
      </c>
      <c r="K6" s="15" t="s">
        <v>127</v>
      </c>
      <c r="L6" s="10" t="s">
        <v>123</v>
      </c>
      <c r="M6" s="10" t="s">
        <v>123</v>
      </c>
      <c r="N6" s="10" t="s">
        <v>123</v>
      </c>
      <c r="O6" s="10">
        <v>20</v>
      </c>
      <c r="P6" s="15">
        <v>25000</v>
      </c>
      <c r="Q6" s="10" t="s">
        <v>123</v>
      </c>
      <c r="R6" s="10" t="s">
        <v>123</v>
      </c>
      <c r="S6" s="15" t="s">
        <v>149</v>
      </c>
      <c r="T6" s="10" t="s">
        <v>123</v>
      </c>
      <c r="U6" s="10" t="s">
        <v>131</v>
      </c>
      <c r="W6" s="48" t="str">
        <f>HYPERLINK("https://www.thewindpower.net/windfarm_en_3333.php","Link")</f>
        <v>Link</v>
      </c>
      <c r="X6" s="17">
        <v>45272</v>
      </c>
    </row>
    <row r="7" spans="1:24" ht="12.75">
      <c r="A7" s="10">
        <v>99</v>
      </c>
      <c r="B7" s="58" t="s">
        <v>123</v>
      </c>
      <c r="C7" s="58" t="s">
        <v>124</v>
      </c>
      <c r="D7" s="58" t="s">
        <v>125</v>
      </c>
      <c r="E7" s="10" t="s">
        <v>126</v>
      </c>
      <c r="F7" s="15" t="s">
        <v>123</v>
      </c>
      <c r="G7" s="16">
        <v>17.691401</v>
      </c>
      <c r="H7" s="16">
        <v>74.000938</v>
      </c>
      <c r="I7" s="10" t="s">
        <v>123</v>
      </c>
      <c r="J7" s="10" t="s">
        <v>127</v>
      </c>
      <c r="K7" s="15" t="s">
        <v>127</v>
      </c>
      <c r="L7" s="10" t="s">
        <v>128</v>
      </c>
      <c r="M7" s="10" t="s">
        <v>129</v>
      </c>
      <c r="N7" s="10" t="s">
        <v>123</v>
      </c>
      <c r="O7" s="10">
        <v>5</v>
      </c>
      <c r="P7" s="15">
        <v>6250</v>
      </c>
      <c r="Q7" s="10" t="s">
        <v>128</v>
      </c>
      <c r="R7" s="10" t="s">
        <v>123</v>
      </c>
      <c r="S7" s="15" t="s">
        <v>123</v>
      </c>
      <c r="T7" s="10" t="s">
        <v>130</v>
      </c>
      <c r="U7" s="10" t="s">
        <v>131</v>
      </c>
      <c r="W7" s="48" t="str">
        <f>HYPERLINK("https://www.thewindpower.net/windfarm_en_99.php","Link")</f>
        <v>Link</v>
      </c>
      <c r="X7" s="17">
        <v>45274</v>
      </c>
    </row>
    <row r="8" spans="1:24" ht="12.75">
      <c r="A8" s="10">
        <v>3330</v>
      </c>
      <c r="B8" s="58" t="s">
        <v>123</v>
      </c>
      <c r="C8" s="58" t="s">
        <v>124</v>
      </c>
      <c r="D8" s="58" t="s">
        <v>126</v>
      </c>
      <c r="E8" s="10" t="s">
        <v>140</v>
      </c>
      <c r="F8" s="15" t="s">
        <v>123</v>
      </c>
      <c r="G8" s="16">
        <v>17.69</v>
      </c>
      <c r="H8" s="16">
        <v>74.0041</v>
      </c>
      <c r="I8" s="10">
        <v>1150</v>
      </c>
      <c r="J8" s="10" t="s">
        <v>127</v>
      </c>
      <c r="K8" s="15" t="s">
        <v>127</v>
      </c>
      <c r="L8" s="10" t="s">
        <v>128</v>
      </c>
      <c r="M8" s="10" t="s">
        <v>141</v>
      </c>
      <c r="N8" s="10" t="s">
        <v>123</v>
      </c>
      <c r="O8" s="10">
        <v>540</v>
      </c>
      <c r="P8" s="15">
        <v>189000</v>
      </c>
      <c r="Q8" s="10" t="s">
        <v>128</v>
      </c>
      <c r="R8" s="10" t="s">
        <v>128</v>
      </c>
      <c r="S8" s="15" t="s">
        <v>123</v>
      </c>
      <c r="T8" s="10" t="s">
        <v>123</v>
      </c>
      <c r="U8" s="10" t="s">
        <v>131</v>
      </c>
      <c r="W8" s="48" t="str">
        <f>HYPERLINK("https://www.thewindpower.net/windfarm_en_3330.php","Link")</f>
        <v>Link</v>
      </c>
      <c r="X8" s="17">
        <v>45272</v>
      </c>
    </row>
    <row r="9" spans="1:24" ht="12.75">
      <c r="A9" s="10">
        <v>3335</v>
      </c>
      <c r="B9" s="58" t="s">
        <v>123</v>
      </c>
      <c r="C9" s="58" t="s">
        <v>132</v>
      </c>
      <c r="D9" s="58" t="s">
        <v>152</v>
      </c>
      <c r="E9" s="10" t="s">
        <v>152</v>
      </c>
      <c r="F9" s="15" t="s">
        <v>123</v>
      </c>
      <c r="G9" s="16">
        <v>10.69</v>
      </c>
      <c r="H9" s="16">
        <v>77.28</v>
      </c>
      <c r="I9" s="10" t="s">
        <v>123</v>
      </c>
      <c r="J9" s="10" t="s">
        <v>127</v>
      </c>
      <c r="K9" s="15" t="s">
        <v>127</v>
      </c>
      <c r="L9" s="10" t="s">
        <v>128</v>
      </c>
      <c r="M9" s="10" t="s">
        <v>123</v>
      </c>
      <c r="N9" s="10" t="s">
        <v>123</v>
      </c>
      <c r="O9" s="10" t="s">
        <v>123</v>
      </c>
      <c r="P9" s="15">
        <v>21000</v>
      </c>
      <c r="Q9" s="10" t="s">
        <v>123</v>
      </c>
      <c r="R9" s="10" t="s">
        <v>153</v>
      </c>
      <c r="S9" s="15" t="s">
        <v>123</v>
      </c>
      <c r="T9" s="10" t="s">
        <v>123</v>
      </c>
      <c r="U9" s="10" t="s">
        <v>131</v>
      </c>
      <c r="W9" s="48" t="str">
        <f>HYPERLINK("https://www.thewindpower.net/windfarm_en_3335.php","Link")</f>
        <v>Link</v>
      </c>
      <c r="X9" s="17">
        <v>45272</v>
      </c>
    </row>
    <row r="10" spans="1:24" ht="12.75">
      <c r="A10" s="10">
        <v>3332</v>
      </c>
      <c r="B10" s="58" t="s">
        <v>123</v>
      </c>
      <c r="C10" s="58" t="s">
        <v>132</v>
      </c>
      <c r="D10" s="58" t="s">
        <v>145</v>
      </c>
      <c r="E10" s="10" t="s">
        <v>146</v>
      </c>
      <c r="F10" s="15" t="s">
        <v>123</v>
      </c>
      <c r="G10" s="16">
        <v>8.95</v>
      </c>
      <c r="H10" s="16">
        <v>77.77</v>
      </c>
      <c r="I10" s="10" t="s">
        <v>123</v>
      </c>
      <c r="J10" s="10" t="s">
        <v>127</v>
      </c>
      <c r="K10" s="15" t="s">
        <v>127</v>
      </c>
      <c r="L10" s="10" t="s">
        <v>128</v>
      </c>
      <c r="M10" s="10" t="s">
        <v>123</v>
      </c>
      <c r="N10" s="10" t="s">
        <v>123</v>
      </c>
      <c r="O10" s="10" t="s">
        <v>123</v>
      </c>
      <c r="P10" s="15">
        <v>30000</v>
      </c>
      <c r="Q10" s="10" t="s">
        <v>123</v>
      </c>
      <c r="R10" s="10" t="s">
        <v>123</v>
      </c>
      <c r="S10" s="15" t="s">
        <v>123</v>
      </c>
      <c r="T10" s="10" t="s">
        <v>123</v>
      </c>
      <c r="U10" s="10" t="s">
        <v>131</v>
      </c>
      <c r="W10" s="48" t="str">
        <f>HYPERLINK("https://www.thewindpower.net/windfarm_en_3332.php","Link")</f>
        <v>Link</v>
      </c>
      <c r="X10" s="17">
        <v>45272</v>
      </c>
    </row>
    <row r="11" spans="1:24" ht="12.75">
      <c r="A11" s="10">
        <v>449</v>
      </c>
      <c r="B11" s="58" t="s">
        <v>123</v>
      </c>
      <c r="C11" s="58" t="s">
        <v>132</v>
      </c>
      <c r="D11" s="58" t="s">
        <v>133</v>
      </c>
      <c r="E11" s="10" t="s">
        <v>133</v>
      </c>
      <c r="F11" s="15" t="s">
        <v>123</v>
      </c>
      <c r="G11" s="16">
        <v>10.3261</v>
      </c>
      <c r="H11" s="16">
        <v>77.9851</v>
      </c>
      <c r="I11" s="10" t="s">
        <v>123</v>
      </c>
      <c r="J11" s="10" t="s">
        <v>127</v>
      </c>
      <c r="K11" s="15" t="s">
        <v>127</v>
      </c>
      <c r="L11" s="10" t="s">
        <v>123</v>
      </c>
      <c r="M11" s="10" t="s">
        <v>123</v>
      </c>
      <c r="N11" s="10" t="s">
        <v>123</v>
      </c>
      <c r="O11" s="10" t="s">
        <v>123</v>
      </c>
      <c r="P11" s="15">
        <v>13000</v>
      </c>
      <c r="Q11" s="10" t="s">
        <v>123</v>
      </c>
      <c r="R11" s="10" t="s">
        <v>123</v>
      </c>
      <c r="S11" s="15" t="s">
        <v>123</v>
      </c>
      <c r="T11" s="10">
        <v>1996</v>
      </c>
      <c r="U11" s="10" t="s">
        <v>131</v>
      </c>
      <c r="W11" s="48" t="str">
        <f>HYPERLINK("https://www.thewindpower.net/windfarm_en_449.php","Link")</f>
        <v>Link</v>
      </c>
      <c r="X11" s="17">
        <v>45272</v>
      </c>
    </row>
    <row r="12" spans="1:24" ht="12.75">
      <c r="A12" s="10">
        <v>3334</v>
      </c>
      <c r="B12" s="58" t="s">
        <v>123</v>
      </c>
      <c r="C12" s="58" t="s">
        <v>132</v>
      </c>
      <c r="D12" s="58" t="s">
        <v>133</v>
      </c>
      <c r="E12" s="10" t="s">
        <v>150</v>
      </c>
      <c r="F12" s="15" t="s">
        <v>123</v>
      </c>
      <c r="G12" s="16">
        <v>8.25</v>
      </c>
      <c r="H12" s="16">
        <v>77.59</v>
      </c>
      <c r="I12" s="10" t="s">
        <v>123</v>
      </c>
      <c r="J12" s="10" t="s">
        <v>127</v>
      </c>
      <c r="K12" s="15" t="s">
        <v>127</v>
      </c>
      <c r="L12" s="10" t="s">
        <v>128</v>
      </c>
      <c r="M12" s="10" t="s">
        <v>123</v>
      </c>
      <c r="N12" s="10" t="s">
        <v>123</v>
      </c>
      <c r="O12" s="10" t="s">
        <v>123</v>
      </c>
      <c r="P12" s="15">
        <v>22000</v>
      </c>
      <c r="Q12" s="10" t="s">
        <v>123</v>
      </c>
      <c r="R12" s="10" t="s">
        <v>151</v>
      </c>
      <c r="S12" s="15" t="s">
        <v>123</v>
      </c>
      <c r="T12" s="10" t="s">
        <v>123</v>
      </c>
      <c r="U12" s="10" t="s">
        <v>131</v>
      </c>
      <c r="W12" s="48" t="str">
        <f>HYPERLINK("https://www.thewindpower.net/windfarm_en_3334.php","Link")</f>
        <v>Link</v>
      </c>
      <c r="X12" s="17">
        <v>45272</v>
      </c>
    </row>
  </sheetData>
  <sheetProtection selectLockedCells="1" selectUnlockedCells="1"/>
  <autoFilter ref="A2:X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36" customWidth="1"/>
    <col min="2" max="2" width="32.00390625" style="36" customWidth="1"/>
    <col min="3" max="5" width="14.57421875" style="36" customWidth="1"/>
    <col min="6" max="6" width="41.421875" style="36" customWidth="1"/>
    <col min="7" max="7" width="23.00390625" style="36" customWidth="1"/>
    <col min="8" max="8" width="23.00390625" style="37" customWidth="1"/>
    <col min="9" max="9" width="30.8515625" style="36" customWidth="1"/>
    <col min="10" max="10" width="41.28125" style="36" customWidth="1"/>
    <col min="11" max="11" width="6.7109375" style="50" customWidth="1"/>
    <col min="12" max="12" width="11.57421875" style="51" customWidth="1"/>
    <col min="13" max="16384" width="11.421875" style="32" customWidth="1"/>
  </cols>
  <sheetData>
    <row r="1" spans="1:12" ht="15">
      <c r="A1" s="29" t="s">
        <v>0</v>
      </c>
      <c r="B1" s="29" t="s">
        <v>4</v>
      </c>
      <c r="C1" s="29" t="s">
        <v>14</v>
      </c>
      <c r="D1" s="29" t="s">
        <v>15</v>
      </c>
      <c r="E1" s="29" t="s">
        <v>16</v>
      </c>
      <c r="F1" s="29" t="s">
        <v>70</v>
      </c>
      <c r="G1" s="29" t="s">
        <v>71</v>
      </c>
      <c r="H1" s="30" t="s">
        <v>72</v>
      </c>
      <c r="I1" s="29" t="s">
        <v>73</v>
      </c>
      <c r="J1" s="29" t="s">
        <v>74</v>
      </c>
      <c r="K1" s="31" t="s">
        <v>63</v>
      </c>
      <c r="L1" s="31" t="s">
        <v>19</v>
      </c>
    </row>
    <row r="2" spans="1:12" s="35" customFormat="1" ht="25.5">
      <c r="A2" s="11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2" ht="45">
      <c r="A3" s="36">
        <v>233</v>
      </c>
      <c r="B3" s="36" t="s">
        <v>166</v>
      </c>
      <c r="C3" s="36" t="s">
        <v>157</v>
      </c>
      <c r="D3" s="36" t="s">
        <v>157</v>
      </c>
      <c r="E3" s="36" t="s">
        <v>157</v>
      </c>
      <c r="F3" s="62" t="s">
        <v>167</v>
      </c>
      <c r="G3" s="36" t="s">
        <v>168</v>
      </c>
      <c r="H3" s="37" t="s">
        <v>123</v>
      </c>
      <c r="I3" s="36" t="s">
        <v>169</v>
      </c>
      <c r="J3" s="36" t="s">
        <v>170</v>
      </c>
      <c r="K3" s="63" t="str">
        <f>HYPERLINK("https://www.thewindpower.net/actors_main_en_233.php","Link")</f>
        <v>Link</v>
      </c>
      <c r="L3" s="51">
        <v>45351</v>
      </c>
    </row>
    <row r="4" spans="1:12" ht="15">
      <c r="A4" s="36">
        <v>269</v>
      </c>
      <c r="B4" s="36" t="s">
        <v>176</v>
      </c>
      <c r="C4" s="36" t="s">
        <v>127</v>
      </c>
      <c r="D4" s="36" t="s">
        <v>157</v>
      </c>
      <c r="E4" s="36" t="s">
        <v>157</v>
      </c>
      <c r="F4" s="36" t="s">
        <v>123</v>
      </c>
      <c r="G4" s="36" t="s">
        <v>123</v>
      </c>
      <c r="H4" s="37" t="s">
        <v>123</v>
      </c>
      <c r="I4" s="36" t="s">
        <v>123</v>
      </c>
      <c r="J4" s="36" t="s">
        <v>177</v>
      </c>
      <c r="K4" s="63" t="str">
        <f>HYPERLINK("https://www.thewindpower.net/actors_main_en_269.php","Link")</f>
        <v>Link</v>
      </c>
      <c r="L4" s="51">
        <v>45316</v>
      </c>
    </row>
    <row r="5" spans="1:12" ht="60">
      <c r="A5" s="36">
        <v>174</v>
      </c>
      <c r="B5" s="36" t="s">
        <v>161</v>
      </c>
      <c r="C5" s="36" t="s">
        <v>157</v>
      </c>
      <c r="D5" s="36" t="s">
        <v>157</v>
      </c>
      <c r="E5" s="36" t="s">
        <v>127</v>
      </c>
      <c r="F5" s="62" t="s">
        <v>162</v>
      </c>
      <c r="G5" s="36" t="s">
        <v>163</v>
      </c>
      <c r="H5" s="37" t="s">
        <v>123</v>
      </c>
      <c r="I5" s="36" t="s">
        <v>164</v>
      </c>
      <c r="J5" s="36" t="s">
        <v>165</v>
      </c>
      <c r="K5" s="63" t="str">
        <f>HYPERLINK("https://www.thewindpower.net/actors_main_en_174.php","Link")</f>
        <v>Link</v>
      </c>
      <c r="L5" s="51">
        <v>45279</v>
      </c>
    </row>
    <row r="6" spans="1:12" ht="60">
      <c r="A6" s="36">
        <v>24</v>
      </c>
      <c r="B6" s="36" t="s">
        <v>128</v>
      </c>
      <c r="C6" s="36" t="s">
        <v>157</v>
      </c>
      <c r="D6" s="36" t="s">
        <v>157</v>
      </c>
      <c r="E6" s="36" t="s">
        <v>157</v>
      </c>
      <c r="F6" s="62" t="s">
        <v>158</v>
      </c>
      <c r="G6" s="36" t="s">
        <v>159</v>
      </c>
      <c r="H6" s="37" t="s">
        <v>123</v>
      </c>
      <c r="I6" s="36" t="s">
        <v>123</v>
      </c>
      <c r="J6" s="36" t="s">
        <v>160</v>
      </c>
      <c r="K6" s="63" t="str">
        <f>HYPERLINK("https://www.thewindpower.net/actors_main_en_24.php","Link")</f>
        <v>Link</v>
      </c>
      <c r="L6" s="51">
        <v>45324</v>
      </c>
    </row>
    <row r="7" spans="1:12" ht="45">
      <c r="A7" s="36">
        <v>260</v>
      </c>
      <c r="B7" s="36" t="s">
        <v>171</v>
      </c>
      <c r="C7" s="36" t="s">
        <v>157</v>
      </c>
      <c r="D7" s="36" t="s">
        <v>127</v>
      </c>
      <c r="E7" s="36" t="s">
        <v>127</v>
      </c>
      <c r="F7" s="62" t="s">
        <v>172</v>
      </c>
      <c r="G7" s="36" t="s">
        <v>173</v>
      </c>
      <c r="H7" s="37" t="s">
        <v>123</v>
      </c>
      <c r="I7" s="36" t="s">
        <v>174</v>
      </c>
      <c r="J7" s="36" t="s">
        <v>175</v>
      </c>
      <c r="K7" s="63" t="str">
        <f>HYPERLINK("https://www.thewindpower.net/actors_main_en_260.php","Link")</f>
        <v>Link</v>
      </c>
      <c r="L7" s="51">
        <v>45254</v>
      </c>
    </row>
  </sheetData>
  <sheetProtection/>
  <autoFilter ref="A2:L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pane ySplit="2" topLeftCell="A3" activePane="bottomLeft" state="frozen"/>
      <selection pane="topLeft" activeCell="E1" sqref="E1"/>
      <selection pane="bottomLeft" activeCell="A1" sqref="A1"/>
    </sheetView>
  </sheetViews>
  <sheetFormatPr defaultColWidth="11.57421875" defaultRowHeight="12.75"/>
  <cols>
    <col min="1" max="1" width="7.00390625" style="41" bestFit="1" customWidth="1"/>
    <col min="2" max="2" width="26.00390625" style="41" bestFit="1" customWidth="1"/>
    <col min="3" max="3" width="36.140625" style="41" bestFit="1" customWidth="1"/>
    <col min="4" max="5" width="21.57421875" style="41" customWidth="1"/>
    <col min="6" max="6" width="29.28125" style="41" bestFit="1" customWidth="1"/>
    <col min="7" max="7" width="35.7109375" style="41" bestFit="1" customWidth="1"/>
    <col min="8" max="8" width="11.7109375" style="41" bestFit="1" customWidth="1"/>
    <col min="9" max="9" width="22.140625" style="41" bestFit="1" customWidth="1"/>
    <col min="10" max="11" width="11.57421875" style="41" customWidth="1"/>
    <col min="12" max="12" width="19.57421875" style="41" bestFit="1" customWidth="1"/>
    <col min="13" max="13" width="14.8515625" style="41" bestFit="1" customWidth="1"/>
    <col min="14" max="14" width="6.7109375" style="27" customWidth="1"/>
    <col min="15" max="15" width="12.7109375" style="47" customWidth="1"/>
    <col min="16" max="16384" width="11.57421875" style="41" customWidth="1"/>
  </cols>
  <sheetData>
    <row r="1" spans="1:15" s="43" customFormat="1" ht="25.5">
      <c r="A1" s="1" t="s">
        <v>0</v>
      </c>
      <c r="B1" s="1" t="s">
        <v>4</v>
      </c>
      <c r="C1" s="42" t="s">
        <v>70</v>
      </c>
      <c r="D1" s="1" t="s">
        <v>71</v>
      </c>
      <c r="E1" s="1" t="s">
        <v>72</v>
      </c>
      <c r="F1" s="1" t="s">
        <v>75</v>
      </c>
      <c r="G1" s="1" t="s">
        <v>74</v>
      </c>
      <c r="H1" s="1" t="s">
        <v>76</v>
      </c>
      <c r="I1" s="1" t="s">
        <v>16</v>
      </c>
      <c r="J1" s="1" t="s">
        <v>77</v>
      </c>
      <c r="K1" s="1" t="s">
        <v>78</v>
      </c>
      <c r="L1" s="1" t="s">
        <v>18</v>
      </c>
      <c r="M1" s="1" t="s">
        <v>79</v>
      </c>
      <c r="N1" s="5" t="s">
        <v>63</v>
      </c>
      <c r="O1" s="5" t="s">
        <v>19</v>
      </c>
    </row>
    <row r="2" spans="1:15" ht="51">
      <c r="A2" s="39" t="s">
        <v>34</v>
      </c>
      <c r="B2" s="39"/>
      <c r="C2" s="44"/>
      <c r="D2" s="39"/>
      <c r="E2" s="39"/>
      <c r="F2" s="39"/>
      <c r="G2" s="39"/>
      <c r="H2" s="39" t="s">
        <v>80</v>
      </c>
      <c r="I2" s="39" t="s">
        <v>81</v>
      </c>
      <c r="J2" s="39" t="s">
        <v>82</v>
      </c>
      <c r="K2" s="39" t="s">
        <v>83</v>
      </c>
      <c r="L2" s="39"/>
      <c r="M2" s="39" t="s">
        <v>84</v>
      </c>
      <c r="N2" s="45"/>
      <c r="O2" s="39"/>
    </row>
    <row r="3" spans="1:15" ht="12.75">
      <c r="A3" s="41">
        <v>64</v>
      </c>
      <c r="B3" s="41" t="s">
        <v>182</v>
      </c>
      <c r="C3" s="41" t="s">
        <v>183</v>
      </c>
      <c r="D3" s="41" t="s">
        <v>184</v>
      </c>
      <c r="E3" s="41" t="s">
        <v>185</v>
      </c>
      <c r="F3" s="41" t="s">
        <v>186</v>
      </c>
      <c r="G3" s="41" t="s">
        <v>187</v>
      </c>
      <c r="H3" s="41" t="s">
        <v>180</v>
      </c>
      <c r="I3" s="41" t="s">
        <v>180</v>
      </c>
      <c r="J3" s="41" t="s">
        <v>127</v>
      </c>
      <c r="K3" s="41">
        <v>2006</v>
      </c>
      <c r="L3" s="41" t="s">
        <v>181</v>
      </c>
      <c r="M3" s="41" t="s">
        <v>180</v>
      </c>
      <c r="N3" s="48" t="str">
        <f>HYPERLINK("https://www.thewindpower.net/manufacturer_en_64.php","Link")</f>
        <v>Link</v>
      </c>
      <c r="O3" s="47">
        <v>45311</v>
      </c>
    </row>
    <row r="4" spans="1:15" ht="12.75">
      <c r="A4" s="41">
        <v>97</v>
      </c>
      <c r="B4" s="41" t="s">
        <v>188</v>
      </c>
      <c r="C4" s="41" t="s">
        <v>123</v>
      </c>
      <c r="D4" s="41" t="s">
        <v>123</v>
      </c>
      <c r="E4" s="41" t="s">
        <v>123</v>
      </c>
      <c r="F4" s="41" t="s">
        <v>123</v>
      </c>
      <c r="G4" s="41" t="s">
        <v>123</v>
      </c>
      <c r="H4" s="41" t="s">
        <v>180</v>
      </c>
      <c r="I4" s="41" t="s">
        <v>180</v>
      </c>
      <c r="J4" s="41" t="s">
        <v>127</v>
      </c>
      <c r="K4" s="41">
        <v>2007</v>
      </c>
      <c r="L4" s="41" t="s">
        <v>189</v>
      </c>
      <c r="M4" s="41">
        <v>2021</v>
      </c>
      <c r="N4" s="48" t="str">
        <f>HYPERLINK("https://www.thewindpower.net/manufacturer_en_97.php","Link")</f>
        <v>Link</v>
      </c>
      <c r="O4" s="47">
        <v>45311</v>
      </c>
    </row>
    <row r="5" spans="1:15" ht="12.75">
      <c r="A5" s="41">
        <v>50</v>
      </c>
      <c r="B5" s="41" t="s">
        <v>128</v>
      </c>
      <c r="C5" s="41" t="s">
        <v>178</v>
      </c>
      <c r="D5" s="41" t="s">
        <v>179</v>
      </c>
      <c r="E5" s="41" t="s">
        <v>123</v>
      </c>
      <c r="F5" s="41" t="s">
        <v>123</v>
      </c>
      <c r="G5" s="41" t="s">
        <v>160</v>
      </c>
      <c r="H5" s="41" t="s">
        <v>180</v>
      </c>
      <c r="I5" s="41" t="s">
        <v>180</v>
      </c>
      <c r="J5" s="41" t="s">
        <v>127</v>
      </c>
      <c r="K5" s="41">
        <v>1995</v>
      </c>
      <c r="L5" s="41" t="s">
        <v>181</v>
      </c>
      <c r="M5" s="41" t="s">
        <v>180</v>
      </c>
      <c r="N5" s="48" t="str">
        <f>HYPERLINK("https://www.thewindpower.net/manufacturer_en_50.php","Link")</f>
        <v>Link</v>
      </c>
      <c r="O5" s="47">
        <v>45279</v>
      </c>
    </row>
    <row r="6" ht="12.75">
      <c r="N6" s="48"/>
    </row>
    <row r="7" ht="12.75">
      <c r="N7" s="48"/>
    </row>
    <row r="8" spans="4:14" ht="12.75">
      <c r="D8" s="46"/>
      <c r="E8" s="46"/>
      <c r="N8" s="48"/>
    </row>
    <row r="9" ht="12.75">
      <c r="N9" s="48"/>
    </row>
    <row r="10" spans="4:14" ht="12.75">
      <c r="D10" s="46"/>
      <c r="E10" s="46"/>
      <c r="N10" s="48"/>
    </row>
    <row r="11" ht="12.75">
      <c r="N11" s="48"/>
    </row>
    <row r="13" spans="4:5" ht="12.75">
      <c r="D13" s="46"/>
      <c r="E13" s="46"/>
    </row>
  </sheetData>
  <sheetProtection selectLockedCells="1" selectUnlockedCells="1"/>
  <autoFilter ref="A2:O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7.7109375" style="41" customWidth="1"/>
    <col min="2" max="4" width="18.7109375" style="41" customWidth="1"/>
    <col min="5" max="5" width="5.7109375" style="40" customWidth="1"/>
    <col min="6" max="6" width="7.7109375" style="40" customWidth="1"/>
    <col min="7" max="9" width="18.7109375" style="40" customWidth="1"/>
    <col min="10" max="10" width="5.7109375" style="40" customWidth="1"/>
    <col min="11" max="11" width="7.7109375" style="40" customWidth="1"/>
    <col min="12" max="14" width="18.7109375" style="40" customWidth="1"/>
    <col min="15" max="16384" width="11.57421875" style="40" customWidth="1"/>
  </cols>
  <sheetData>
    <row r="1" spans="1:14" s="38" customFormat="1" ht="12.75">
      <c r="A1" s="1" t="s">
        <v>85</v>
      </c>
      <c r="B1" s="1" t="s">
        <v>86</v>
      </c>
      <c r="C1" s="1" t="s">
        <v>87</v>
      </c>
      <c r="D1" s="1" t="s">
        <v>88</v>
      </c>
      <c r="F1" s="1" t="s">
        <v>113</v>
      </c>
      <c r="G1" s="1" t="s">
        <v>86</v>
      </c>
      <c r="H1" s="1" t="s">
        <v>87</v>
      </c>
      <c r="I1" s="1" t="s">
        <v>88</v>
      </c>
      <c r="K1" s="1" t="s">
        <v>113</v>
      </c>
      <c r="L1" s="1" t="s">
        <v>86</v>
      </c>
      <c r="M1" s="1" t="s">
        <v>87</v>
      </c>
      <c r="N1" s="1" t="s">
        <v>88</v>
      </c>
    </row>
    <row r="2" spans="1:14" ht="12.75">
      <c r="A2" s="39"/>
      <c r="B2" s="39" t="s">
        <v>89</v>
      </c>
      <c r="C2" s="39" t="s">
        <v>89</v>
      </c>
      <c r="D2" s="39" t="s">
        <v>89</v>
      </c>
      <c r="F2" s="39" t="s">
        <v>89</v>
      </c>
      <c r="G2" s="39" t="s">
        <v>89</v>
      </c>
      <c r="H2" s="39" t="s">
        <v>89</v>
      </c>
      <c r="I2" s="39" t="s">
        <v>89</v>
      </c>
      <c r="K2" s="39" t="s">
        <v>114</v>
      </c>
      <c r="L2" s="39" t="s">
        <v>89</v>
      </c>
      <c r="M2" s="39" t="s">
        <v>89</v>
      </c>
      <c r="N2" s="39" t="s">
        <v>89</v>
      </c>
    </row>
    <row r="3" spans="1:14" ht="12.75">
      <c r="A3" s="41">
        <v>1997</v>
      </c>
      <c r="B3" s="49">
        <v>940</v>
      </c>
      <c r="C3" s="49">
        <v>940</v>
      </c>
      <c r="D3" s="49">
        <v>0</v>
      </c>
      <c r="F3" s="41">
        <v>1997</v>
      </c>
      <c r="G3" s="49"/>
      <c r="H3" s="49"/>
      <c r="I3" s="49"/>
      <c r="K3" s="41">
        <v>1997</v>
      </c>
      <c r="L3" s="49"/>
      <c r="M3" s="49"/>
      <c r="N3" s="49"/>
    </row>
    <row r="4" spans="1:14" ht="12.75">
      <c r="A4" s="41">
        <v>1998</v>
      </c>
      <c r="B4" s="49">
        <v>992</v>
      </c>
      <c r="C4" s="49">
        <v>992</v>
      </c>
      <c r="D4" s="49">
        <v>0</v>
      </c>
      <c r="F4" s="41">
        <v>1998</v>
      </c>
      <c r="G4" s="49">
        <f aca="true" t="shared" si="0" ref="G4:I7">B4-B3</f>
        <v>52</v>
      </c>
      <c r="H4" s="49">
        <f t="shared" si="0"/>
        <v>52</v>
      </c>
      <c r="I4" s="49">
        <f t="shared" si="0"/>
        <v>0</v>
      </c>
      <c r="K4" s="41">
        <v>1998</v>
      </c>
      <c r="L4" s="56">
        <f aca="true" t="shared" si="1" ref="L4:M7">(B4-B3)/B3</f>
        <v>0.05531914893617021</v>
      </c>
      <c r="M4" s="56">
        <f t="shared" si="1"/>
        <v>0.05531914893617021</v>
      </c>
      <c r="N4" s="56">
        <v>0</v>
      </c>
    </row>
    <row r="5" spans="1:14" ht="12.75">
      <c r="A5" s="41">
        <v>1999</v>
      </c>
      <c r="B5" s="49">
        <v>1035</v>
      </c>
      <c r="C5" s="49">
        <v>1035</v>
      </c>
      <c r="D5" s="49">
        <v>0</v>
      </c>
      <c r="F5" s="41">
        <v>1999</v>
      </c>
      <c r="G5" s="49">
        <f t="shared" si="0"/>
        <v>43</v>
      </c>
      <c r="H5" s="49">
        <f t="shared" si="0"/>
        <v>43</v>
      </c>
      <c r="I5" s="49">
        <f t="shared" si="0"/>
        <v>0</v>
      </c>
      <c r="K5" s="41">
        <v>1999</v>
      </c>
      <c r="L5" s="56">
        <f t="shared" si="1"/>
        <v>0.04334677419354839</v>
      </c>
      <c r="M5" s="56">
        <f t="shared" si="1"/>
        <v>0.04334677419354839</v>
      </c>
      <c r="N5" s="56">
        <v>0</v>
      </c>
    </row>
    <row r="6" spans="1:14" ht="12.75">
      <c r="A6" s="41">
        <v>2000</v>
      </c>
      <c r="B6" s="49">
        <v>1267</v>
      </c>
      <c r="C6" s="49">
        <v>1267</v>
      </c>
      <c r="D6" s="49">
        <v>0</v>
      </c>
      <c r="F6" s="41">
        <v>2000</v>
      </c>
      <c r="G6" s="49">
        <f t="shared" si="0"/>
        <v>232</v>
      </c>
      <c r="H6" s="49">
        <f t="shared" si="0"/>
        <v>232</v>
      </c>
      <c r="I6" s="49">
        <f t="shared" si="0"/>
        <v>0</v>
      </c>
      <c r="K6" s="41">
        <v>2000</v>
      </c>
      <c r="L6" s="56">
        <f t="shared" si="1"/>
        <v>0.22415458937198068</v>
      </c>
      <c r="M6" s="56">
        <f t="shared" si="1"/>
        <v>0.22415458937198068</v>
      </c>
      <c r="N6" s="56">
        <v>0</v>
      </c>
    </row>
    <row r="7" spans="1:14" ht="12.75">
      <c r="A7" s="41">
        <v>2001</v>
      </c>
      <c r="B7" s="49">
        <v>1507</v>
      </c>
      <c r="C7" s="49">
        <v>1507</v>
      </c>
      <c r="D7" s="49">
        <v>0</v>
      </c>
      <c r="F7" s="41">
        <v>2001</v>
      </c>
      <c r="G7" s="49">
        <f t="shared" si="0"/>
        <v>240</v>
      </c>
      <c r="H7" s="49">
        <f t="shared" si="0"/>
        <v>240</v>
      </c>
      <c r="I7" s="49">
        <f t="shared" si="0"/>
        <v>0</v>
      </c>
      <c r="K7" s="41">
        <v>2001</v>
      </c>
      <c r="L7" s="56">
        <f t="shared" si="1"/>
        <v>0.1894238358326756</v>
      </c>
      <c r="M7" s="56">
        <f t="shared" si="1"/>
        <v>0.1894238358326756</v>
      </c>
      <c r="N7" s="56">
        <v>0</v>
      </c>
    </row>
    <row r="8" spans="1:14" ht="12.75">
      <c r="A8" s="41">
        <v>2002</v>
      </c>
      <c r="B8" s="49"/>
      <c r="C8" s="49"/>
      <c r="D8" s="49"/>
      <c r="F8" s="41">
        <v>2002</v>
      </c>
      <c r="G8" s="49">
        <v>0</v>
      </c>
      <c r="H8" s="49">
        <v>0</v>
      </c>
      <c r="I8" s="49">
        <v>0</v>
      </c>
      <c r="K8" s="41">
        <v>2002</v>
      </c>
      <c r="L8" s="56">
        <v>0</v>
      </c>
      <c r="M8" s="56">
        <v>0</v>
      </c>
      <c r="N8" s="56">
        <v>0</v>
      </c>
    </row>
    <row r="9" spans="1:14" ht="12.75">
      <c r="A9" s="41">
        <v>2003</v>
      </c>
      <c r="B9" s="49"/>
      <c r="C9" s="49"/>
      <c r="D9" s="49"/>
      <c r="F9" s="41">
        <v>2003</v>
      </c>
      <c r="G9" s="49">
        <v>0</v>
      </c>
      <c r="H9" s="49">
        <v>0</v>
      </c>
      <c r="I9" s="49">
        <v>0</v>
      </c>
      <c r="K9" s="41">
        <v>2003</v>
      </c>
      <c r="L9" s="56">
        <v>0</v>
      </c>
      <c r="M9" s="56">
        <v>0</v>
      </c>
      <c r="N9" s="56">
        <v>0</v>
      </c>
    </row>
    <row r="10" spans="1:14" ht="12.75">
      <c r="A10" s="41">
        <v>2004</v>
      </c>
      <c r="B10" s="49"/>
      <c r="C10" s="49"/>
      <c r="D10" s="49"/>
      <c r="F10" s="41">
        <v>2004</v>
      </c>
      <c r="G10" s="49">
        <v>0</v>
      </c>
      <c r="H10" s="49">
        <v>0</v>
      </c>
      <c r="I10" s="49">
        <v>0</v>
      </c>
      <c r="K10" s="41">
        <v>2004</v>
      </c>
      <c r="L10" s="56">
        <v>0</v>
      </c>
      <c r="M10" s="56">
        <v>0</v>
      </c>
      <c r="N10" s="56">
        <v>0</v>
      </c>
    </row>
    <row r="11" spans="1:14" ht="12.75">
      <c r="A11" s="41">
        <v>2005</v>
      </c>
      <c r="B11" s="49"/>
      <c r="C11" s="49"/>
      <c r="D11" s="49"/>
      <c r="F11" s="41">
        <v>2005</v>
      </c>
      <c r="G11" s="49">
        <v>0</v>
      </c>
      <c r="H11" s="49">
        <v>0</v>
      </c>
      <c r="I11" s="49">
        <v>0</v>
      </c>
      <c r="K11" s="41">
        <v>2005</v>
      </c>
      <c r="L11" s="56">
        <v>0</v>
      </c>
      <c r="M11" s="56">
        <v>0</v>
      </c>
      <c r="N11" s="56">
        <v>0</v>
      </c>
    </row>
    <row r="12" spans="1:14" ht="12.75">
      <c r="A12" s="41">
        <v>2006</v>
      </c>
      <c r="B12" s="49"/>
      <c r="C12" s="49"/>
      <c r="D12" s="49"/>
      <c r="F12" s="41">
        <v>2006</v>
      </c>
      <c r="G12" s="49">
        <v>0</v>
      </c>
      <c r="H12" s="49">
        <v>0</v>
      </c>
      <c r="I12" s="49">
        <v>0</v>
      </c>
      <c r="K12" s="41">
        <v>2006</v>
      </c>
      <c r="L12" s="56">
        <v>0</v>
      </c>
      <c r="M12" s="56">
        <v>0</v>
      </c>
      <c r="N12" s="56">
        <v>0</v>
      </c>
    </row>
    <row r="13" spans="1:14" ht="12.75">
      <c r="A13" s="41">
        <v>2007</v>
      </c>
      <c r="B13" s="49"/>
      <c r="C13" s="49"/>
      <c r="D13" s="49"/>
      <c r="F13" s="41">
        <v>2007</v>
      </c>
      <c r="G13" s="49">
        <v>0</v>
      </c>
      <c r="H13" s="49">
        <v>0</v>
      </c>
      <c r="I13" s="49">
        <v>0</v>
      </c>
      <c r="K13" s="41">
        <v>2007</v>
      </c>
      <c r="L13" s="56">
        <v>0</v>
      </c>
      <c r="M13" s="56">
        <v>0</v>
      </c>
      <c r="N13" s="56">
        <v>0</v>
      </c>
    </row>
    <row r="14" spans="1:14" ht="12.75">
      <c r="A14" s="41">
        <v>2008</v>
      </c>
      <c r="B14" s="49"/>
      <c r="C14" s="49"/>
      <c r="D14" s="49"/>
      <c r="F14" s="41">
        <v>2008</v>
      </c>
      <c r="G14" s="49">
        <v>0</v>
      </c>
      <c r="H14" s="49">
        <v>0</v>
      </c>
      <c r="I14" s="49">
        <v>0</v>
      </c>
      <c r="K14" s="41">
        <v>2008</v>
      </c>
      <c r="L14" s="56">
        <v>0</v>
      </c>
      <c r="M14" s="56">
        <v>0</v>
      </c>
      <c r="N14" s="56">
        <v>0</v>
      </c>
    </row>
    <row r="15" spans="1:14" ht="12.75">
      <c r="A15" s="41">
        <v>2009</v>
      </c>
      <c r="B15" s="49"/>
      <c r="C15" s="49"/>
      <c r="D15" s="49"/>
      <c r="F15" s="41">
        <v>2009</v>
      </c>
      <c r="G15" s="49">
        <v>0</v>
      </c>
      <c r="H15" s="49">
        <v>0</v>
      </c>
      <c r="I15" s="49">
        <v>0</v>
      </c>
      <c r="K15" s="41">
        <v>2009</v>
      </c>
      <c r="L15" s="56">
        <v>0</v>
      </c>
      <c r="M15" s="56">
        <v>0</v>
      </c>
      <c r="N15" s="56">
        <v>0</v>
      </c>
    </row>
    <row r="16" spans="1:14" ht="12.75">
      <c r="A16" s="41">
        <v>2010</v>
      </c>
      <c r="B16" s="49"/>
      <c r="C16" s="49"/>
      <c r="D16" s="49"/>
      <c r="F16" s="41">
        <v>2010</v>
      </c>
      <c r="G16" s="49">
        <v>0</v>
      </c>
      <c r="H16" s="49">
        <v>0</v>
      </c>
      <c r="I16" s="49">
        <v>0</v>
      </c>
      <c r="K16" s="41">
        <v>2010</v>
      </c>
      <c r="L16" s="56">
        <v>0</v>
      </c>
      <c r="M16" s="56">
        <v>0</v>
      </c>
      <c r="N16" s="56">
        <v>0</v>
      </c>
    </row>
    <row r="17" spans="1:14" ht="12.75">
      <c r="A17" s="41">
        <v>2011</v>
      </c>
      <c r="B17" s="49"/>
      <c r="C17" s="49"/>
      <c r="D17" s="49"/>
      <c r="F17" s="41">
        <v>2011</v>
      </c>
      <c r="G17" s="49">
        <v>0</v>
      </c>
      <c r="H17" s="49">
        <v>0</v>
      </c>
      <c r="I17" s="49">
        <v>0</v>
      </c>
      <c r="K17" s="41">
        <v>2011</v>
      </c>
      <c r="L17" s="56">
        <v>0</v>
      </c>
      <c r="M17" s="56">
        <v>0</v>
      </c>
      <c r="N17" s="56">
        <v>0</v>
      </c>
    </row>
    <row r="18" spans="1:14" ht="12.75">
      <c r="A18" s="41">
        <v>2012</v>
      </c>
      <c r="B18" s="49"/>
      <c r="C18" s="49"/>
      <c r="D18" s="49"/>
      <c r="F18" s="41">
        <v>2012</v>
      </c>
      <c r="G18" s="49">
        <v>0</v>
      </c>
      <c r="H18" s="49">
        <v>0</v>
      </c>
      <c r="I18" s="49">
        <v>0</v>
      </c>
      <c r="K18" s="41">
        <v>2012</v>
      </c>
      <c r="L18" s="56">
        <v>0</v>
      </c>
      <c r="M18" s="56">
        <v>0</v>
      </c>
      <c r="N18" s="56">
        <v>0</v>
      </c>
    </row>
    <row r="19" spans="1:14" ht="12.75">
      <c r="A19" s="41">
        <v>2013</v>
      </c>
      <c r="B19" s="49"/>
      <c r="C19" s="49"/>
      <c r="D19" s="49"/>
      <c r="F19" s="41">
        <v>2013</v>
      </c>
      <c r="G19" s="49">
        <v>0</v>
      </c>
      <c r="H19" s="49">
        <v>0</v>
      </c>
      <c r="I19" s="49">
        <v>0</v>
      </c>
      <c r="K19" s="41">
        <v>2013</v>
      </c>
      <c r="L19" s="56">
        <v>0</v>
      </c>
      <c r="M19" s="56">
        <v>0</v>
      </c>
      <c r="N19" s="56">
        <v>0</v>
      </c>
    </row>
    <row r="20" spans="1:14" ht="12.75">
      <c r="A20" s="41">
        <v>2014</v>
      </c>
      <c r="B20" s="49"/>
      <c r="C20" s="49"/>
      <c r="D20" s="49"/>
      <c r="F20" s="41">
        <v>2014</v>
      </c>
      <c r="G20" s="49">
        <v>0</v>
      </c>
      <c r="H20" s="49">
        <v>0</v>
      </c>
      <c r="I20" s="49">
        <v>0</v>
      </c>
      <c r="K20" s="41">
        <v>2014</v>
      </c>
      <c r="L20" s="56">
        <v>0</v>
      </c>
      <c r="M20" s="56">
        <v>0</v>
      </c>
      <c r="N20" s="56">
        <v>0</v>
      </c>
    </row>
    <row r="21" spans="1:14" ht="12.75">
      <c r="A21" s="41">
        <v>2015</v>
      </c>
      <c r="B21" s="49"/>
      <c r="C21" s="49"/>
      <c r="D21" s="49"/>
      <c r="F21" s="41">
        <v>2015</v>
      </c>
      <c r="G21" s="49">
        <v>0</v>
      </c>
      <c r="H21" s="49">
        <v>0</v>
      </c>
      <c r="I21" s="49">
        <v>0</v>
      </c>
      <c r="K21" s="41">
        <v>2015</v>
      </c>
      <c r="L21" s="56">
        <v>0</v>
      </c>
      <c r="M21" s="56">
        <v>0</v>
      </c>
      <c r="N21" s="56">
        <v>0</v>
      </c>
    </row>
    <row r="22" spans="1:14" ht="12.75">
      <c r="A22" s="41">
        <v>2016</v>
      </c>
      <c r="B22" s="49"/>
      <c r="C22" s="49"/>
      <c r="D22" s="49"/>
      <c r="F22" s="41">
        <v>2016</v>
      </c>
      <c r="G22" s="49">
        <v>0</v>
      </c>
      <c r="H22" s="49">
        <v>0</v>
      </c>
      <c r="I22" s="49">
        <v>0</v>
      </c>
      <c r="K22" s="41">
        <v>2016</v>
      </c>
      <c r="L22" s="56">
        <v>0</v>
      </c>
      <c r="M22" s="56">
        <v>0</v>
      </c>
      <c r="N22" s="56">
        <v>0</v>
      </c>
    </row>
    <row r="23" spans="1:14" ht="12.75">
      <c r="A23" s="41">
        <v>2017</v>
      </c>
      <c r="B23" s="49"/>
      <c r="C23" s="49"/>
      <c r="D23" s="49"/>
      <c r="F23" s="41">
        <v>2017</v>
      </c>
      <c r="G23" s="49">
        <v>0</v>
      </c>
      <c r="H23" s="49">
        <v>0</v>
      </c>
      <c r="I23" s="49">
        <v>0</v>
      </c>
      <c r="K23" s="41">
        <v>2017</v>
      </c>
      <c r="L23" s="56">
        <v>0</v>
      </c>
      <c r="M23" s="56">
        <v>0</v>
      </c>
      <c r="N23" s="56">
        <v>0</v>
      </c>
    </row>
    <row r="24" spans="1:14" ht="12.75">
      <c r="A24" s="41">
        <v>2018</v>
      </c>
      <c r="B24" s="49"/>
      <c r="C24" s="49"/>
      <c r="D24" s="49"/>
      <c r="F24" s="41">
        <v>2018</v>
      </c>
      <c r="G24" s="49">
        <v>0</v>
      </c>
      <c r="H24" s="49">
        <v>0</v>
      </c>
      <c r="I24" s="49">
        <v>0</v>
      </c>
      <c r="K24" s="41">
        <v>2018</v>
      </c>
      <c r="L24" s="56">
        <v>0</v>
      </c>
      <c r="M24" s="56">
        <v>0</v>
      </c>
      <c r="N24" s="56">
        <v>0</v>
      </c>
    </row>
    <row r="25" spans="1:14" ht="12.75">
      <c r="A25" s="41">
        <v>2019</v>
      </c>
      <c r="B25" s="49"/>
      <c r="C25" s="49"/>
      <c r="D25" s="49"/>
      <c r="F25" s="41">
        <v>2019</v>
      </c>
      <c r="G25" s="49">
        <v>0</v>
      </c>
      <c r="H25" s="49">
        <v>0</v>
      </c>
      <c r="I25" s="49">
        <v>0</v>
      </c>
      <c r="K25" s="41">
        <v>2019</v>
      </c>
      <c r="L25" s="56">
        <v>0</v>
      </c>
      <c r="M25" s="56">
        <v>0</v>
      </c>
      <c r="N25" s="56">
        <v>0</v>
      </c>
    </row>
    <row r="26" spans="1:14" ht="12.75">
      <c r="A26" s="41">
        <v>2020</v>
      </c>
      <c r="B26" s="49"/>
      <c r="C26" s="49"/>
      <c r="D26" s="49"/>
      <c r="F26" s="41">
        <v>2020</v>
      </c>
      <c r="G26" s="49">
        <v>0</v>
      </c>
      <c r="H26" s="49">
        <v>0</v>
      </c>
      <c r="I26" s="49">
        <v>0</v>
      </c>
      <c r="K26" s="41">
        <v>2020</v>
      </c>
      <c r="L26" s="56">
        <v>0</v>
      </c>
      <c r="M26" s="56">
        <v>0</v>
      </c>
      <c r="N26" s="56">
        <v>0</v>
      </c>
    </row>
    <row r="27" spans="1:14" ht="12.75">
      <c r="A27" s="41">
        <v>2021</v>
      </c>
      <c r="B27" s="49"/>
      <c r="C27" s="49"/>
      <c r="D27" s="49"/>
      <c r="F27" s="41">
        <v>2021</v>
      </c>
      <c r="G27" s="49">
        <v>0</v>
      </c>
      <c r="H27" s="49">
        <v>0</v>
      </c>
      <c r="I27" s="49">
        <v>0</v>
      </c>
      <c r="K27" s="41">
        <v>2021</v>
      </c>
      <c r="L27" s="56">
        <v>0</v>
      </c>
      <c r="M27" s="56">
        <v>0</v>
      </c>
      <c r="N27" s="56">
        <v>0</v>
      </c>
    </row>
    <row r="28" spans="1:14" ht="12.75">
      <c r="A28" s="41">
        <v>2022</v>
      </c>
      <c r="B28" s="49"/>
      <c r="C28" s="49"/>
      <c r="D28" s="49"/>
      <c r="F28" s="41">
        <v>2022</v>
      </c>
      <c r="G28" s="49">
        <v>0</v>
      </c>
      <c r="H28" s="49">
        <v>0</v>
      </c>
      <c r="I28" s="49">
        <v>0</v>
      </c>
      <c r="K28" s="41">
        <v>2022</v>
      </c>
      <c r="L28" s="56">
        <v>0</v>
      </c>
      <c r="M28" s="56">
        <v>0</v>
      </c>
      <c r="N28" s="56">
        <v>0</v>
      </c>
    </row>
    <row r="29" spans="1:14" ht="12.75">
      <c r="A29" s="41">
        <v>2023</v>
      </c>
      <c r="B29" s="49"/>
      <c r="C29" s="49"/>
      <c r="D29" s="49"/>
      <c r="F29" s="41">
        <v>2023</v>
      </c>
      <c r="G29" s="49">
        <f>B29-B28</f>
        <v>0</v>
      </c>
      <c r="H29" s="49">
        <f>C29-C28</f>
        <v>0</v>
      </c>
      <c r="I29" s="49">
        <f>D29-D28</f>
        <v>0</v>
      </c>
      <c r="K29" s="41">
        <v>2023</v>
      </c>
      <c r="L29" s="56"/>
      <c r="M29" s="56"/>
      <c r="N29" s="56"/>
    </row>
    <row r="30" spans="2:14" ht="12.75">
      <c r="B30" s="49"/>
      <c r="C30" s="49"/>
      <c r="D30" s="49"/>
      <c r="F30" s="41"/>
      <c r="G30" s="49"/>
      <c r="H30" s="49"/>
      <c r="I30" s="49"/>
      <c r="K30" s="41"/>
      <c r="L30" s="56"/>
      <c r="M30" s="56"/>
      <c r="N30" s="56"/>
    </row>
    <row r="31" spans="2:4" ht="12.75">
      <c r="B31" s="49"/>
      <c r="C31" s="49"/>
      <c r="D31" s="49"/>
    </row>
    <row r="32" spans="2:4" ht="12.75">
      <c r="B32" s="49"/>
      <c r="C32" s="49"/>
      <c r="D32" s="49"/>
    </row>
    <row r="33" spans="2:4" ht="12.75">
      <c r="B33" s="49"/>
      <c r="C33" s="49"/>
      <c r="D33" s="49"/>
    </row>
    <row r="34" spans="2:4" ht="12.75">
      <c r="B34" s="49"/>
      <c r="C34" s="49"/>
      <c r="D34" s="49"/>
    </row>
    <row r="35" spans="2:4" ht="12.75">
      <c r="B35" s="49"/>
      <c r="C35" s="49"/>
      <c r="D35" s="49"/>
    </row>
    <row r="36" spans="2:4" ht="12.75">
      <c r="B36" s="49"/>
      <c r="C36" s="49"/>
      <c r="D36" s="49"/>
    </row>
    <row r="37" spans="2:4" ht="12.75">
      <c r="B37" s="49"/>
      <c r="C37" s="49"/>
      <c r="D37" s="49"/>
    </row>
    <row r="38" spans="2:4" ht="12.75">
      <c r="B38" s="49"/>
      <c r="C38" s="49"/>
      <c r="D38" s="49"/>
    </row>
    <row r="39" spans="2:4" ht="12.75">
      <c r="B39" s="49"/>
      <c r="C39" s="49"/>
      <c r="D39" s="49"/>
    </row>
    <row r="40" spans="2:4" ht="12.75">
      <c r="B40" s="49"/>
      <c r="C40" s="49"/>
      <c r="D40" s="49"/>
    </row>
    <row r="41" spans="2:4" ht="12.75">
      <c r="B41" s="49"/>
      <c r="C41" s="49"/>
      <c r="D41" s="49"/>
    </row>
    <row r="42" spans="2:4" ht="12.75">
      <c r="B42" s="49"/>
      <c r="C42" s="49"/>
      <c r="D42" s="49"/>
    </row>
    <row r="43" spans="2:4" ht="12.75">
      <c r="B43" s="49"/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</sheetData>
  <sheetProtection selectLockedCells="1" selectUnlockedCells="1"/>
  <autoFilter ref="A2:D2"/>
  <conditionalFormatting sqref="A46:D144 A31:A45">
    <cfRule type="cellIs" priority="21" dxfId="0" operator="equal" stopIfTrue="1">
      <formula>0</formula>
    </cfRule>
  </conditionalFormatting>
  <conditionalFormatting sqref="B31:D45">
    <cfRule type="cellIs" priority="15" dxfId="0" operator="equal" stopIfTrue="1">
      <formula>0</formula>
    </cfRule>
  </conditionalFormatting>
  <conditionalFormatting sqref="A3:A30">
    <cfRule type="cellIs" priority="10" dxfId="0" operator="equal" stopIfTrue="1">
      <formula>0</formula>
    </cfRule>
  </conditionalFormatting>
  <conditionalFormatting sqref="B3:D30">
    <cfRule type="cellIs" priority="9" dxfId="0" operator="equal" stopIfTrue="1">
      <formula>0</formula>
    </cfRule>
  </conditionalFormatting>
  <conditionalFormatting sqref="F3:F23 F30">
    <cfRule type="cellIs" priority="8" dxfId="0" operator="equal" stopIfTrue="1">
      <formula>0</formula>
    </cfRule>
  </conditionalFormatting>
  <conditionalFormatting sqref="G3:I30">
    <cfRule type="cellIs" priority="7" dxfId="0" operator="equal" stopIfTrue="1">
      <formula>0</formula>
    </cfRule>
  </conditionalFormatting>
  <conditionalFormatting sqref="K3:K23 K30">
    <cfRule type="cellIs" priority="6" dxfId="0" operator="equal" stopIfTrue="1">
      <formula>0</formula>
    </cfRule>
  </conditionalFormatting>
  <conditionalFormatting sqref="L3:N30">
    <cfRule type="cellIs" priority="5" dxfId="0" operator="equal" stopIfTrue="1">
      <formula>0</formula>
    </cfRule>
  </conditionalFormatting>
  <conditionalFormatting sqref="F24:F28">
    <cfRule type="cellIs" priority="4" dxfId="0" operator="equal" stopIfTrue="1">
      <formula>0</formula>
    </cfRule>
  </conditionalFormatting>
  <conditionalFormatting sqref="K24:K28">
    <cfRule type="cellIs" priority="3" dxfId="0" operator="equal" stopIfTrue="1">
      <formula>0</formula>
    </cfRule>
  </conditionalFormatting>
  <conditionalFormatting sqref="F29">
    <cfRule type="cellIs" priority="2" dxfId="0" operator="equal" stopIfTrue="1">
      <formula>0</formula>
    </cfRule>
  </conditionalFormatting>
  <conditionalFormatting sqref="K2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created xsi:type="dcterms:W3CDTF">2017-09-23T06:00:20Z</dcterms:created>
  <dcterms:modified xsi:type="dcterms:W3CDTF">2024-05-02T12:32:18Z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