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<sst xmlns="http://schemas.openxmlformats.org/spreadsheetml/2006/main" count="452" uniqueCount="197">
  <si>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</si>
  <si>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</si>
  <si>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</si>
  <si>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</si>
  <si>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</si>
  <si>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</si>
  <si>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</si>
  <si>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</si>
  <si>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</si>
  <si>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</si>
  <si>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</si>
  <si>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</si>
  <si>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</si>
  <si>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</si>
  <si>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</si>
  <si>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</si>
  <si>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</si>
  <si>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</si>
  <si>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</si>
  <si>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</si>
  <si>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</si>
  <si>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</si>
  <si>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</si>
  <si>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</si>
  <si>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</si>
  <si>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</si>
  <si>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</si>
  <si>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</si>
  <si>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</si>
  <si>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</si>
  <si>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</si>
  <si>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</si>
  <si>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</si>
  <si>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</si>
  <si>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</si>
  <si>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</si>
  <si>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</si>
  <si>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</si>
  <si>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</si>
  <si>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</si>
  <si>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</si>
  <si>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</si>
  <si>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</si>
  <si>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</si>
  <si>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</si>
  <si>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</si>
  <si>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</si>
  <si>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</si>
  <si>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</si>
  <si>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</si>
  <si>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</si>
  <si>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</si>
  <si>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</si>
  <si>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</si>
  <si>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</si>
  <si>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</si>
  <si>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</si>
  <si>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</si>
  <si>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</si>
  <si>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</si>
  <si>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</si>
  <si>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</si>
  <si>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</si>
  <si>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</si>
  <si>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</si>
  <si>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</si>
  <si>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</si>
  <si>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</si>
  <si>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</si>
  <si>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</si>
  <si>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</si>
  <si>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</si>
  <si>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</si>
  <si>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</si>
  <si>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</si>
  <si>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</si>
  <si>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</si>
  <si>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</si>
  <si>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</si>
  <si>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</si>
  <si>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</si>
  <si>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</si>
  <si>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</si>
  <si>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</si>
  <si>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</si>
  <si>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</si>
  <si>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</si>
  <si>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</si>
  <si>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</si>
  <si>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</si>
  <si>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</si>
  <si>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</si>
  <si>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</si>
  <si>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</si>
  <si>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</si>
  <si>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</si>
  <si>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</si>
  <si>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</si>
  <si>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</si>
  <si>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</si>
  <si>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</si>
  <si>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</si>
  <si>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</si>
  <si>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</si>
  <si>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</si>
  <si>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</si>
  <si>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</si>
  <si>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</si>
  <si>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</si>
  <si>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</si>
  <si>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</si>
  <si>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</si>
  <si>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</si>
  <si>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</si>
  <si>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</si>
  <si>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</si>
  <si>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</si>
  <si>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</si>
  <si>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</si>
  <si>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</si>
  <si>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</si>
  <si>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</si>
  <si>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</si>
  <si>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</si>
  <si>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Baleares</t>
  </si>
  <si>
    <t>Menorca </t>
  </si>
  <si>
    <t>Es Mila</t>
  </si>
  <si>
    <t>Yes</t>
  </si>
  <si>
    <t>No</t>
  </si>
  <si>
    <t>Made</t>
  </si>
  <si>
    <t>AE-59</t>
  </si>
  <si>
    <t>Consorcio RSU Menorca</t>
  </si>
  <si>
    <t>Production</t>
  </si>
  <si>
    <t>Lugo (Galicia)</t>
  </si>
  <si>
    <t>Abadin, Mondonedo, Pastoriza </t>
  </si>
  <si>
    <t>Farrapa</t>
  </si>
  <si>
    <t>Gamesa</t>
  </si>
  <si>
    <t>G80/2000</t>
  </si>
  <si>
    <t>Gamesa/Elawan</t>
  </si>
  <si>
    <t>Enel GreenPower</t>
  </si>
  <si>
    <t>2010/04</t>
  </si>
  <si>
    <t>Pontevedra (Galicia)</t>
  </si>
  <si>
    <t>Arbo</t>
  </si>
  <si>
    <t>Ecotecnia</t>
  </si>
  <si>
    <t>Fersa</t>
  </si>
  <si>
    <t>Forcarei</t>
  </si>
  <si>
    <t>Campo das Cruces</t>
  </si>
  <si>
    <t>Vestas</t>
  </si>
  <si>
    <t>V90/1800</t>
  </si>
  <si>
    <t>Arcos de Grava</t>
  </si>
  <si>
    <t>Ayuntamiento de Forcarei </t>
  </si>
  <si>
    <t>Canary Island Test Area</t>
  </si>
  <si>
    <t>Gobierno de Canarias</t>
  </si>
  <si>
    <t>Planned</t>
  </si>
  <si>
    <t>Gran Canaria (Las Palmas - Canarias)</t>
  </si>
  <si>
    <t>Ingenio</t>
  </si>
  <si>
    <t>Artes Graficas del Atlantico</t>
  </si>
  <si>
    <t>V27/225</t>
  </si>
  <si>
    <t>Granada (Andalucía)</t>
  </si>
  <si>
    <t>Huéneja</t>
  </si>
  <si>
    <t>Parque Eólico Experimental San José</t>
  </si>
  <si>
    <t>La Coruna (Galicia)</t>
  </si>
  <si>
    <t>Monfero, Irixoa, Aranga</t>
  </si>
  <si>
    <t>Touriñan (Serra do Moncoso)</t>
  </si>
  <si>
    <t>G52/850</t>
  </si>
  <si>
    <t>Dumbria</t>
  </si>
  <si>
    <t>Valsagueiro</t>
  </si>
  <si>
    <t>Navantia-Siemens</t>
  </si>
  <si>
    <t>Izar 55/1300</t>
  </si>
  <si>
    <t>A Lama, Forcarei, Cotobade</t>
  </si>
  <si>
    <t>Monte Seixo Ampliación</t>
  </si>
  <si>
    <t>G47/660</t>
  </si>
  <si>
    <t>Olivento SL</t>
  </si>
  <si>
    <t>Acciona Energia</t>
  </si>
  <si>
    <t>Avda. de Europa 18
Parque Empresarial La Moraleja
28108 Alcobendas (MADRID)</t>
  </si>
  <si>
    <t>gabinetedeprensa@acciona.es</t>
  </si>
  <si>
    <t>http://www.acciona-energia.com</t>
  </si>
  <si>
    <t>Iberdrola Renewables</t>
  </si>
  <si>
    <t>Plaza Euskadi, 5
48009 BILBAO</t>
  </si>
  <si>
    <t>+34 944 151 411</t>
  </si>
  <si>
    <t>informacion@iberdrola.com</t>
  </si>
  <si>
    <t>http://www.iberdrola.es</t>
  </si>
  <si>
    <t>EDP Renovaveis</t>
  </si>
  <si>
    <t>Parque Empresarial ADEQUA
Avda. de Burgos, 89
EDIF 1 MOD A-B
Madrid</t>
  </si>
  <si>
    <t>+34 900 830 004</t>
  </si>
  <si>
    <t>http://www.edpr.com</t>
  </si>
  <si>
    <t>Proasego</t>
  </si>
  <si>
    <t>Calle Huertas 41
Madrid, 28014</t>
  </si>
  <si>
    <t>34-913697460</t>
  </si>
  <si>
    <t>Parque Tecnológico de Bizkaia, edificio 222 
C.P.: 48170. Zamudio (Vizcaya)</t>
  </si>
  <si>
    <t>+34 944 037 352</t>
  </si>
  <si>
    <t>info@siemensgamesa.com</t>
  </si>
  <si>
    <t>http://www.gamesacorp.com</t>
  </si>
  <si>
    <t>Alstom Power</t>
  </si>
  <si>
    <t>Acquired</t>
  </si>
  <si>
    <t>Siemens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</si>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</sst>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09834"/>
        <c:crosses val="autoZero"/>
        <c:auto val="1"/>
        <c:lblOffset val="100"/>
        <c:tickLblSkip val="2"/>
        <c:noMultiLvlLbl val="0"/>
      </c:catAx>
      <c:valAx>
        <c:axId val="27309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3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12916"/>
        <c:crosses val="autoZero"/>
        <c:auto val="1"/>
        <c:lblOffset val="100"/>
        <c:tickLblSkip val="2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63678"/>
        <c:crosses val="autoZero"/>
        <c:auto val="1"/>
        <c:lblOffset val="100"/>
        <c:tickLblSkip val="2"/>
        <c:noMultiLvlLbl val="0"/>
      </c:catAx>
      <c:valAx>
        <c:axId val="6626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45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45414.60041666667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695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39.9179324</v>
      </c>
      <c r="H3" s="16">
        <v>4.2593097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 t="s">
        <v>123</v>
      </c>
      <c r="O3" s="10">
        <v>3</v>
      </c>
      <c r="P3" s="15">
        <v>2400</v>
      </c>
      <c r="Q3" s="10" t="s">
        <v>131</v>
      </c>
      <c r="R3" s="10" t="s">
        <v>131</v>
      </c>
      <c r="S3" s="15" t="s">
        <v>123</v>
      </c>
      <c r="T3" s="10">
        <v>2004</v>
      </c>
      <c r="U3" s="10" t="s">
        <v>132</v>
      </c>
      <c r="W3" s="48" t="str">
        <f>HYPERLINK("https://www.thewindpower.net/windfarm_en_695.php","Link")</f>
        <v>Link</v>
      </c>
      <c r="X3" s="17">
        <v>45055</v>
      </c>
    </row>
    <row r="4" spans="1:24" ht="12.75">
      <c r="A4" s="10">
        <v>1383</v>
      </c>
      <c r="B4" s="58" t="s">
        <v>123</v>
      </c>
      <c r="C4" s="58" t="s">
        <v>154</v>
      </c>
      <c r="D4" s="58" t="s">
        <v>155</v>
      </c>
      <c r="E4" s="10" t="s">
        <v>156</v>
      </c>
      <c r="F4" s="15" t="s">
        <v>123</v>
      </c>
      <c r="G4" s="16">
        <v>27.9182821</v>
      </c>
      <c r="H4" s="16">
        <v>-15.4331746</v>
      </c>
      <c r="I4" s="10" t="s">
        <v>123</v>
      </c>
      <c r="J4" s="10" t="s">
        <v>128</v>
      </c>
      <c r="K4" s="15" t="s">
        <v>128</v>
      </c>
      <c r="L4" s="10" t="s">
        <v>147</v>
      </c>
      <c r="M4" s="10" t="s">
        <v>157</v>
      </c>
      <c r="N4" s="10" t="s">
        <v>123</v>
      </c>
      <c r="O4" s="10">
        <v>4</v>
      </c>
      <c r="P4" s="15">
        <v>900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132</v>
      </c>
      <c r="W4" s="48" t="str">
        <f>HYPERLINK("https://www.thewindpower.net/windfarm_en_1383.php","Link")</f>
        <v>Link</v>
      </c>
      <c r="X4" s="17">
        <v>45399</v>
      </c>
    </row>
    <row r="5" spans="1:24" ht="12.75">
      <c r="A5" s="10">
        <v>1407</v>
      </c>
      <c r="B5" s="58" t="s">
        <v>123</v>
      </c>
      <c r="C5" s="58" t="s">
        <v>158</v>
      </c>
      <c r="D5" s="58" t="s">
        <v>159</v>
      </c>
      <c r="E5" s="10" t="s">
        <v>160</v>
      </c>
      <c r="F5" s="15" t="s">
        <v>123</v>
      </c>
      <c r="G5" s="16">
        <v>37.177615</v>
      </c>
      <c r="H5" s="16">
        <v>-2.94699200000002</v>
      </c>
      <c r="I5" s="10" t="s">
        <v>123</v>
      </c>
      <c r="J5" s="10" t="s">
        <v>128</v>
      </c>
      <c r="K5" s="15" t="s">
        <v>128</v>
      </c>
      <c r="L5" s="10" t="s">
        <v>123</v>
      </c>
      <c r="M5" s="10" t="s">
        <v>123</v>
      </c>
      <c r="N5" s="10" t="s">
        <v>123</v>
      </c>
      <c r="O5" s="10">
        <v>1</v>
      </c>
      <c r="P5" s="15">
        <v>1500</v>
      </c>
      <c r="Q5" s="10" t="s">
        <v>123</v>
      </c>
      <c r="R5" s="10" t="s">
        <v>123</v>
      </c>
      <c r="S5" s="15" t="s">
        <v>123</v>
      </c>
      <c r="T5" s="10" t="s">
        <v>123</v>
      </c>
      <c r="U5" s="10" t="s">
        <v>132</v>
      </c>
      <c r="W5" s="48" t="str">
        <f>HYPERLINK("https://www.thewindpower.net/windfarm_en_1407.php","Link")</f>
        <v>Link</v>
      </c>
      <c r="X5" s="17">
        <v>45147</v>
      </c>
    </row>
    <row r="6" spans="1:24" ht="12.75">
      <c r="A6" s="10">
        <v>1889</v>
      </c>
      <c r="B6" s="58" t="s">
        <v>123</v>
      </c>
      <c r="C6" s="58" t="s">
        <v>161</v>
      </c>
      <c r="D6" s="58" t="s">
        <v>162</v>
      </c>
      <c r="E6" s="10" t="s">
        <v>163</v>
      </c>
      <c r="F6" s="15" t="s">
        <v>123</v>
      </c>
      <c r="G6" s="16">
        <v>43.33</v>
      </c>
      <c r="H6" s="16">
        <v>-8.05</v>
      </c>
      <c r="I6" s="10" t="s">
        <v>123</v>
      </c>
      <c r="J6" s="10" t="s">
        <v>128</v>
      </c>
      <c r="K6" s="15" t="s">
        <v>128</v>
      </c>
      <c r="L6" s="10" t="s">
        <v>136</v>
      </c>
      <c r="M6" s="10" t="s">
        <v>164</v>
      </c>
      <c r="N6" s="10" t="s">
        <v>123</v>
      </c>
      <c r="O6" s="10">
        <v>29</v>
      </c>
      <c r="P6" s="15">
        <v>24650</v>
      </c>
      <c r="Q6" s="10" t="s">
        <v>123</v>
      </c>
      <c r="R6" s="10" t="s">
        <v>139</v>
      </c>
      <c r="S6" s="15" t="s">
        <v>139</v>
      </c>
      <c r="T6" s="10">
        <v>2007</v>
      </c>
      <c r="U6" s="10" t="s">
        <v>132</v>
      </c>
      <c r="W6" s="48" t="str">
        <f>HYPERLINK("https://www.thewindpower.net/windfarm_en_1889.php","Link")</f>
        <v>Link</v>
      </c>
      <c r="X6" s="17">
        <v>45294</v>
      </c>
    </row>
    <row r="7" spans="1:24" ht="12.75">
      <c r="A7" s="10">
        <v>1890</v>
      </c>
      <c r="B7" s="58" t="s">
        <v>123</v>
      </c>
      <c r="C7" s="58" t="s">
        <v>161</v>
      </c>
      <c r="D7" s="58" t="s">
        <v>165</v>
      </c>
      <c r="E7" s="10" t="s">
        <v>166</v>
      </c>
      <c r="F7" s="15" t="s">
        <v>123</v>
      </c>
      <c r="G7" s="16">
        <v>43.01</v>
      </c>
      <c r="H7" s="16">
        <v>-9.12</v>
      </c>
      <c r="I7" s="10" t="s">
        <v>123</v>
      </c>
      <c r="J7" s="10" t="s">
        <v>128</v>
      </c>
      <c r="K7" s="15" t="s">
        <v>128</v>
      </c>
      <c r="L7" s="10" t="s">
        <v>167</v>
      </c>
      <c r="M7" s="10" t="s">
        <v>168</v>
      </c>
      <c r="N7" s="10" t="s">
        <v>123</v>
      </c>
      <c r="O7" s="10">
        <v>25</v>
      </c>
      <c r="P7" s="15">
        <v>32500</v>
      </c>
      <c r="Q7" s="10" t="s">
        <v>123</v>
      </c>
      <c r="R7" s="10" t="s">
        <v>123</v>
      </c>
      <c r="S7" s="15" t="s">
        <v>123</v>
      </c>
      <c r="T7" s="10">
        <v>2007</v>
      </c>
      <c r="U7" s="10" t="s">
        <v>132</v>
      </c>
      <c r="W7" s="48" t="str">
        <f>HYPERLINK("https://www.thewindpower.net/windfarm_en_1890.php","Link")</f>
        <v>Link</v>
      </c>
      <c r="X7" s="17">
        <v>45293</v>
      </c>
    </row>
    <row r="8" spans="1:24" ht="12.75">
      <c r="A8" s="10">
        <v>713</v>
      </c>
      <c r="B8" s="58" t="s">
        <v>123</v>
      </c>
      <c r="C8" s="58" t="s">
        <v>133</v>
      </c>
      <c r="D8" s="58" t="s">
        <v>134</v>
      </c>
      <c r="E8" s="10" t="s">
        <v>135</v>
      </c>
      <c r="F8" s="15" t="s">
        <v>123</v>
      </c>
      <c r="G8" s="16">
        <v>43.3829101</v>
      </c>
      <c r="H8" s="16">
        <v>-7.3639826</v>
      </c>
      <c r="I8" s="10" t="s">
        <v>123</v>
      </c>
      <c r="J8" s="10" t="s">
        <v>127</v>
      </c>
      <c r="K8" s="15" t="s">
        <v>128</v>
      </c>
      <c r="L8" s="10" t="s">
        <v>136</v>
      </c>
      <c r="M8" s="10" t="s">
        <v>137</v>
      </c>
      <c r="N8" s="10">
        <v>67</v>
      </c>
      <c r="O8" s="10">
        <v>10</v>
      </c>
      <c r="P8" s="15">
        <v>20000</v>
      </c>
      <c r="Q8" s="10" t="s">
        <v>138</v>
      </c>
      <c r="R8" s="10" t="s">
        <v>136</v>
      </c>
      <c r="S8" s="15" t="s">
        <v>139</v>
      </c>
      <c r="T8" s="10" t="s">
        <v>140</v>
      </c>
      <c r="U8" s="10" t="s">
        <v>132</v>
      </c>
      <c r="W8" s="48" t="str">
        <f>HYPERLINK("https://www.thewindpower.net/windfarm_en_713.php","Link")</f>
        <v>Link</v>
      </c>
      <c r="X8" s="17">
        <v>45293</v>
      </c>
    </row>
    <row r="9" spans="1:24" ht="12.75">
      <c r="A9" s="10">
        <v>1322</v>
      </c>
      <c r="B9" s="58" t="s">
        <v>123</v>
      </c>
      <c r="C9" s="58" t="s">
        <v>88</v>
      </c>
      <c r="D9" s="58" t="s">
        <v>123</v>
      </c>
      <c r="E9" s="10" t="s">
        <v>151</v>
      </c>
      <c r="F9" s="15" t="s">
        <v>123</v>
      </c>
      <c r="G9" s="16">
        <v>28.34</v>
      </c>
      <c r="H9" s="16">
        <v>-15.45</v>
      </c>
      <c r="I9" s="10" t="s">
        <v>123</v>
      </c>
      <c r="J9" s="10" t="s">
        <v>128</v>
      </c>
      <c r="K9" s="15" t="s">
        <v>127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310000</v>
      </c>
      <c r="Q9" s="10" t="s">
        <v>152</v>
      </c>
      <c r="R9" s="10" t="s">
        <v>123</v>
      </c>
      <c r="S9" s="15" t="s">
        <v>152</v>
      </c>
      <c r="T9" s="10" t="s">
        <v>123</v>
      </c>
      <c r="U9" s="10" t="s">
        <v>153</v>
      </c>
      <c r="W9" s="48" t="str">
        <f>HYPERLINK("https://www.thewindpower.net/windfarm_en_1322.php","Link")</f>
        <v>Link</v>
      </c>
      <c r="X9" s="17">
        <v>45401</v>
      </c>
    </row>
    <row r="10" spans="1:24" ht="12.75">
      <c r="A10" s="10">
        <v>714</v>
      </c>
      <c r="B10" s="58" t="s">
        <v>123</v>
      </c>
      <c r="C10" s="58" t="s">
        <v>141</v>
      </c>
      <c r="D10" s="58" t="s">
        <v>142</v>
      </c>
      <c r="E10" s="10" t="s">
        <v>142</v>
      </c>
      <c r="F10" s="15" t="s">
        <v>123</v>
      </c>
      <c r="G10" s="16">
        <v>42.141332</v>
      </c>
      <c r="H10" s="16">
        <v>-8.3364077</v>
      </c>
      <c r="I10" s="10" t="s">
        <v>123</v>
      </c>
      <c r="J10" s="10" t="s">
        <v>127</v>
      </c>
      <c r="K10" s="15" t="s">
        <v>128</v>
      </c>
      <c r="L10" s="10" t="s">
        <v>143</v>
      </c>
      <c r="M10" s="10">
        <v>74</v>
      </c>
      <c r="N10" s="10" t="s">
        <v>123</v>
      </c>
      <c r="O10" s="10">
        <v>2</v>
      </c>
      <c r="P10" s="15">
        <v>3340</v>
      </c>
      <c r="Q10" s="10" t="s">
        <v>144</v>
      </c>
      <c r="R10" s="10" t="s">
        <v>123</v>
      </c>
      <c r="S10" s="15" t="s">
        <v>123</v>
      </c>
      <c r="T10" s="10">
        <v>2007</v>
      </c>
      <c r="U10" s="10" t="s">
        <v>132</v>
      </c>
      <c r="W10" s="48" t="str">
        <f>HYPERLINK("https://www.thewindpower.net/windfarm_en_714.php","Link")</f>
        <v>Link</v>
      </c>
      <c r="X10" s="17">
        <v>45146</v>
      </c>
    </row>
    <row r="11" spans="1:24" ht="12.75">
      <c r="A11" s="10">
        <v>715</v>
      </c>
      <c r="B11" s="58" t="s">
        <v>123</v>
      </c>
      <c r="C11" s="58" t="s">
        <v>141</v>
      </c>
      <c r="D11" s="58" t="s">
        <v>145</v>
      </c>
      <c r="E11" s="10" t="s">
        <v>146</v>
      </c>
      <c r="F11" s="15" t="s">
        <v>123</v>
      </c>
      <c r="G11" s="16">
        <v>42.724776</v>
      </c>
      <c r="H11" s="16">
        <v>-8.1340582</v>
      </c>
      <c r="I11" s="10" t="s">
        <v>123</v>
      </c>
      <c r="J11" s="10" t="s">
        <v>128</v>
      </c>
      <c r="K11" s="15" t="s">
        <v>128</v>
      </c>
      <c r="L11" s="10" t="s">
        <v>147</v>
      </c>
      <c r="M11" s="10" t="s">
        <v>148</v>
      </c>
      <c r="N11" s="10" t="s">
        <v>123</v>
      </c>
      <c r="O11" s="10">
        <v>1</v>
      </c>
      <c r="P11" s="15">
        <v>1800</v>
      </c>
      <c r="Q11" s="10" t="s">
        <v>149</v>
      </c>
      <c r="R11" s="10" t="s">
        <v>150</v>
      </c>
      <c r="S11" s="15" t="s">
        <v>123</v>
      </c>
      <c r="T11" s="10" t="s">
        <v>123</v>
      </c>
      <c r="U11" s="10" t="s">
        <v>132</v>
      </c>
      <c r="W11" s="48" t="str">
        <f>HYPERLINK("https://www.thewindpower.net/windfarm_en_715.php","Link")</f>
        <v>Link</v>
      </c>
      <c r="X11" s="17">
        <v>45146</v>
      </c>
    </row>
    <row r="12" spans="1:24" ht="12.75">
      <c r="A12" s="10">
        <v>1891</v>
      </c>
      <c r="B12" s="58" t="s">
        <v>123</v>
      </c>
      <c r="C12" s="58" t="s">
        <v>141</v>
      </c>
      <c r="D12" s="58" t="s">
        <v>169</v>
      </c>
      <c r="E12" s="10" t="s">
        <v>170</v>
      </c>
      <c r="F12" s="15" t="s">
        <v>123</v>
      </c>
      <c r="G12" s="16">
        <v>42.4610605294934</v>
      </c>
      <c r="H12" s="16">
        <v>-8.39480738242319</v>
      </c>
      <c r="I12" s="10" t="s">
        <v>123</v>
      </c>
      <c r="J12" s="10" t="s">
        <v>128</v>
      </c>
      <c r="K12" s="15" t="s">
        <v>128</v>
      </c>
      <c r="L12" s="10" t="s">
        <v>136</v>
      </c>
      <c r="M12" s="10" t="s">
        <v>171</v>
      </c>
      <c r="N12" s="10" t="s">
        <v>123</v>
      </c>
      <c r="O12" s="10">
        <v>16</v>
      </c>
      <c r="P12" s="15">
        <v>10560</v>
      </c>
      <c r="Q12" s="10" t="s">
        <v>172</v>
      </c>
      <c r="R12" s="10" t="s">
        <v>172</v>
      </c>
      <c r="S12" s="15" t="s">
        <v>123</v>
      </c>
      <c r="T12" s="10" t="s">
        <v>123</v>
      </c>
      <c r="U12" s="10" t="s">
        <v>132</v>
      </c>
      <c r="W12" s="48" t="str">
        <f>HYPERLINK("https://www.thewindpower.net/windfarm_en_1891.php","Link")</f>
        <v>Link</v>
      </c>
      <c r="X12" s="17">
        <v>45293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1</v>
      </c>
      <c r="B3" s="36" t="s">
        <v>173</v>
      </c>
      <c r="C3" s="36" t="s">
        <v>127</v>
      </c>
      <c r="D3" s="36" t="s">
        <v>127</v>
      </c>
      <c r="E3" s="36" t="s">
        <v>127</v>
      </c>
      <c r="F3" s="62" t="s">
        <v>174</v>
      </c>
      <c r="G3" s="36">
        <v>34916576460</v>
      </c>
      <c r="H3" s="37">
        <v>34916630759</v>
      </c>
      <c r="I3" s="36" t="s">
        <v>175</v>
      </c>
      <c r="J3" s="36" t="s">
        <v>176</v>
      </c>
      <c r="K3" s="63" t="str">
        <f>HYPERLINK("https://www.thewindpower.net/actors_main_en_1.php","Link")</f>
        <v>Link</v>
      </c>
      <c r="L3" s="51">
        <v>45355</v>
      </c>
    </row>
    <row r="4" spans="1:12" ht="60">
      <c r="A4" s="36">
        <v>18</v>
      </c>
      <c r="B4" s="36" t="s">
        <v>182</v>
      </c>
      <c r="C4" s="36" t="s">
        <v>127</v>
      </c>
      <c r="D4" s="36" t="s">
        <v>127</v>
      </c>
      <c r="E4" s="36" t="s">
        <v>127</v>
      </c>
      <c r="F4" s="62" t="s">
        <v>183</v>
      </c>
      <c r="G4" s="36" t="s">
        <v>184</v>
      </c>
      <c r="H4" s="37" t="s">
        <v>123</v>
      </c>
      <c r="I4" s="36" t="s">
        <v>123</v>
      </c>
      <c r="J4" s="36" t="s">
        <v>185</v>
      </c>
      <c r="K4" s="63" t="str">
        <f>HYPERLINK("https://www.thewindpower.net/actors_main_en_18.php","Link")</f>
        <v>Link</v>
      </c>
      <c r="L4" s="51">
        <v>45397</v>
      </c>
    </row>
    <row r="5" spans="1:12" ht="30">
      <c r="A5" s="36">
        <v>42</v>
      </c>
      <c r="B5" s="36" t="s">
        <v>136</v>
      </c>
      <c r="C5" s="36" t="s">
        <v>127</v>
      </c>
      <c r="D5" s="36" t="s">
        <v>127</v>
      </c>
      <c r="E5" s="36" t="s">
        <v>127</v>
      </c>
      <c r="F5" s="62" t="s">
        <v>189</v>
      </c>
      <c r="G5" s="36" t="s">
        <v>190</v>
      </c>
      <c r="H5" s="37" t="s">
        <v>123</v>
      </c>
      <c r="I5" s="36" t="s">
        <v>191</v>
      </c>
      <c r="J5" s="36" t="s">
        <v>192</v>
      </c>
      <c r="K5" s="63" t="str">
        <f>HYPERLINK("https://www.thewindpower.net/actors_main_en_42.php","Link")</f>
        <v>Link</v>
      </c>
      <c r="L5" s="51">
        <v>45241</v>
      </c>
    </row>
    <row r="6" spans="1:12" ht="30">
      <c r="A6" s="36">
        <v>10</v>
      </c>
      <c r="B6" s="36" t="s">
        <v>177</v>
      </c>
      <c r="C6" s="36" t="s">
        <v>127</v>
      </c>
      <c r="D6" s="36" t="s">
        <v>127</v>
      </c>
      <c r="E6" s="36" t="s">
        <v>127</v>
      </c>
      <c r="F6" s="62" t="s">
        <v>178</v>
      </c>
      <c r="G6" s="36" t="s">
        <v>179</v>
      </c>
      <c r="H6" s="37" t="s">
        <v>123</v>
      </c>
      <c r="I6" s="36" t="s">
        <v>180</v>
      </c>
      <c r="J6" s="36" t="s">
        <v>181</v>
      </c>
      <c r="K6" s="63" t="str">
        <f>HYPERLINK("https://www.thewindpower.net/actors_main_en_10.php","Link")</f>
        <v>Link</v>
      </c>
      <c r="L6" s="51">
        <v>45327</v>
      </c>
    </row>
    <row r="7" spans="1:12" ht="30">
      <c r="A7" s="36">
        <v>21</v>
      </c>
      <c r="B7" s="36" t="s">
        <v>186</v>
      </c>
      <c r="C7" s="36" t="s">
        <v>127</v>
      </c>
      <c r="D7" s="36" t="s">
        <v>127</v>
      </c>
      <c r="E7" s="36" t="s">
        <v>128</v>
      </c>
      <c r="F7" s="62" t="s">
        <v>187</v>
      </c>
      <c r="G7" s="36" t="s">
        <v>188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HYPERLINK("https://www.thewindpower.net/actors_main_en_21.php","Link")</f>
        <v>Link</v>
      </c>
      <c r="L7" s="51">
        <v>45352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</v>
      </c>
      <c r="B3" s="41" t="s">
        <v>143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128</v>
      </c>
      <c r="K3" s="41">
        <v>1987</v>
      </c>
      <c r="L3" s="41" t="s">
        <v>194</v>
      </c>
      <c r="M3" s="41">
        <v>2007</v>
      </c>
      <c r="N3" s="48" t="str">
        <f>HYPERLINK("https://www.thewindpower.net/manufacturer_en_2.php","Link")</f>
        <v>Link</v>
      </c>
      <c r="O3" s="47">
        <v>45399</v>
      </c>
    </row>
    <row r="4" spans="1:15" ht="12.75">
      <c r="A4" s="41">
        <v>4</v>
      </c>
      <c r="B4" s="41" t="s">
        <v>136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1994</v>
      </c>
      <c r="L4" s="41" t="s">
        <v>194</v>
      </c>
      <c r="M4" s="41">
        <v>2016</v>
      </c>
      <c r="N4" s="48" t="str">
        <f>HYPERLINK("https://www.thewindpower.net/manufacturer_en_4.php","Link")</f>
        <v>Link</v>
      </c>
      <c r="O4" s="47">
        <v>45373</v>
      </c>
    </row>
    <row r="5" spans="1:15" ht="12.75">
      <c r="A5" s="41">
        <v>7</v>
      </c>
      <c r="B5" s="41" t="s">
        <v>129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136</v>
      </c>
      <c r="I5" s="41" t="s">
        <v>136</v>
      </c>
      <c r="J5" s="41" t="s">
        <v>128</v>
      </c>
      <c r="K5" s="41" t="s">
        <v>123</v>
      </c>
      <c r="L5" s="41" t="s">
        <v>194</v>
      </c>
      <c r="M5" s="41">
        <v>2003</v>
      </c>
      <c r="N5" s="48" t="str">
        <f>HYPERLINK("https://www.thewindpower.net/manufacturer_en_7.php","Link")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427</v>
      </c>
      <c r="C3" s="49">
        <v>427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834</v>
      </c>
      <c r="C4" s="49">
        <v>834</v>
      </c>
      <c r="D4" s="49">
        <v>0</v>
      </c>
      <c r="F4" s="41">
        <v>1998</v>
      </c>
      <c r="G4" s="49">
        <f aca="true" t="shared" si="0" ref="G4:I7">B4-B3</f>
        <v>407</v>
      </c>
      <c r="H4" s="49">
        <f t="shared" si="0"/>
        <v>407</v>
      </c>
      <c r="I4" s="49">
        <f t="shared" si="0"/>
        <v>0</v>
      </c>
      <c r="K4" s="41">
        <v>1998</v>
      </c>
      <c r="L4" s="56">
        <f aca="true" t="shared" si="1" ref="L4:M7">(B4-B3)/B3</f>
        <v>0.9531615925058547</v>
      </c>
      <c r="M4" s="56">
        <f t="shared" si="1"/>
        <v>0.9531615925058547</v>
      </c>
      <c r="N4" s="56">
        <v>0</v>
      </c>
    </row>
    <row r="5" spans="1:14" ht="12.75">
      <c r="A5" s="41">
        <v>1999</v>
      </c>
      <c r="B5" s="49">
        <v>1542</v>
      </c>
      <c r="C5" s="49">
        <v>1542</v>
      </c>
      <c r="D5" s="49">
        <v>0</v>
      </c>
      <c r="F5" s="41">
        <v>1999</v>
      </c>
      <c r="G5" s="49">
        <f t="shared" si="0"/>
        <v>708</v>
      </c>
      <c r="H5" s="49">
        <f t="shared" si="0"/>
        <v>708</v>
      </c>
      <c r="I5" s="49">
        <f t="shared" si="0"/>
        <v>0</v>
      </c>
      <c r="K5" s="41">
        <v>1999</v>
      </c>
      <c r="L5" s="56">
        <f t="shared" si="1"/>
        <v>0.8489208633093526</v>
      </c>
      <c r="M5" s="56">
        <f t="shared" si="1"/>
        <v>0.8489208633093526</v>
      </c>
      <c r="N5" s="56">
        <v>0</v>
      </c>
    </row>
    <row r="6" spans="1:14" ht="12.75">
      <c r="A6" s="41">
        <v>2000</v>
      </c>
      <c r="B6" s="49">
        <v>2535</v>
      </c>
      <c r="C6" s="49">
        <v>2535</v>
      </c>
      <c r="D6" s="49">
        <v>0</v>
      </c>
      <c r="F6" s="41">
        <v>2000</v>
      </c>
      <c r="G6" s="49">
        <f t="shared" si="0"/>
        <v>993</v>
      </c>
      <c r="H6" s="49">
        <f t="shared" si="0"/>
        <v>993</v>
      </c>
      <c r="I6" s="49">
        <f t="shared" si="0"/>
        <v>0</v>
      </c>
      <c r="K6" s="41">
        <v>2000</v>
      </c>
      <c r="L6" s="56">
        <f t="shared" si="1"/>
        <v>0.6439688715953308</v>
      </c>
      <c r="M6" s="56">
        <f t="shared" si="1"/>
        <v>0.6439688715953308</v>
      </c>
      <c r="N6" s="56">
        <v>0</v>
      </c>
    </row>
    <row r="7" spans="1:14" ht="12.75">
      <c r="A7" s="41">
        <v>2001</v>
      </c>
      <c r="B7" s="49">
        <v>3337</v>
      </c>
      <c r="C7" s="49">
        <v>3337</v>
      </c>
      <c r="D7" s="49">
        <v>0</v>
      </c>
      <c r="F7" s="41">
        <v>2001</v>
      </c>
      <c r="G7" s="49">
        <f t="shared" si="0"/>
        <v>802</v>
      </c>
      <c r="H7" s="49">
        <f t="shared" si="0"/>
        <v>802</v>
      </c>
      <c r="I7" s="49">
        <f t="shared" si="0"/>
        <v>0</v>
      </c>
      <c r="K7" s="41">
        <v>2001</v>
      </c>
      <c r="L7" s="56">
        <f t="shared" si="1"/>
        <v>0.316370808678501</v>
      </c>
      <c r="M7" s="56">
        <f t="shared" si="1"/>
        <v>0.316370808678501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